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Management\הנהלה\דודי\כספים\רשות שוק ההון - שידורים\פרסום תרומת מרכיבי השקעה של תיק נוסטרו\2023\‏‏רבעון 4 2023\"/>
    </mc:Choice>
  </mc:AlternateContent>
  <xr:revisionPtr revIDLastSave="0" documentId="13_ncr:1_{ADB8385A-6EE2-44D4-B2D3-1C2F7D3E640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50" i="2" s="1"/>
  <c r="G9" i="2"/>
  <c r="G21" i="2" s="1"/>
  <c r="H10" i="2" l="1"/>
  <c r="H16" i="2"/>
  <c r="H11" i="2"/>
  <c r="H17" i="2"/>
  <c r="H12" i="2"/>
  <c r="H18" i="2"/>
  <c r="H13" i="2"/>
  <c r="H19" i="2"/>
  <c r="G29" i="2"/>
  <c r="H14" i="2"/>
  <c r="H20" i="2"/>
  <c r="G25" i="2"/>
  <c r="H15" i="2"/>
  <c r="H9" i="2"/>
  <c r="H21" i="2" s="1"/>
  <c r="G48" i="2"/>
  <c r="H48" i="2" s="1"/>
  <c r="H50" i="2" s="1"/>
  <c r="H49" i="2"/>
  <c r="G54" i="2"/>
  <c r="H28" i="2" l="1"/>
  <c r="G27" i="2"/>
  <c r="H27" i="2" s="1"/>
  <c r="H29" i="2" s="1"/>
  <c r="H24" i="2"/>
  <c r="G23" i="2"/>
  <c r="H23" i="2" s="1"/>
  <c r="H25" i="2" s="1"/>
  <c r="H53" i="2"/>
  <c r="G52" i="2"/>
  <c r="H52" i="2" s="1"/>
  <c r="H54" i="2" s="1"/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<sst xmlns="http://schemas.openxmlformats.org/spreadsheetml/2006/main" count="248" uniqueCount="40">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</sst>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</font>
    <font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right"/>
    </xf>
    <xf numFmtId="164" fontId="26" fillId="3" borderId="7" xfId="1" applyNumberFormat="1" applyFont="1" applyFill="1" applyBorder="1" applyAlignment="1">
      <alignment horizontal="right"/>
    </xf>
    <xf numFmtId="181" fontId="8" fillId="2" borderId="3" xfId="1" applyNumberFormat="1" applyFont="1" applyFill="1" applyBorder="1" applyAlignment="1">
      <alignment horizontal="right" vertical="center"/>
    </xf>
    <xf numFmtId="181" fontId="6" fillId="3" borderId="6" xfId="1" applyNumberFormat="1" applyFont="1" applyFill="1" applyBorder="1" applyAlignment="1">
      <alignment horizontal="right"/>
    </xf>
    <xf numFmtId="181" fontId="27" fillId="2" borderId="22" xfId="1" applyNumberFormat="1" applyFont="1" applyFill="1" applyBorder="1" applyAlignment="1">
      <alignment horizontal="right" vertical="center"/>
    </xf>
    <xf numFmtId="181" fontId="27" fillId="2" borderId="6" xfId="1" applyNumberFormat="1" applyFont="1" applyFill="1" applyBorder="1" applyAlignment="1">
      <alignment horizontal="right" vertical="center"/>
    </xf>
    <xf numFmtId="181" fontId="6" fillId="0" borderId="0" xfId="2" applyNumberFormat="1" applyFont="1"/>
    <xf numFmtId="181" fontId="6" fillId="2" borderId="6" xfId="1" applyNumberFormat="1" applyFont="1" applyFill="1" applyBorder="1" applyAlignment="1">
      <alignment horizontal="right"/>
    </xf>
    <xf numFmtId="182" fontId="25" fillId="2" borderId="15" xfId="504" applyNumberFormat="1" applyFont="1" applyFill="1" applyBorder="1" applyAlignment="1">
      <alignment horizontal="right"/>
    </xf>
    <xf numFmtId="182" fontId="25" fillId="3" borderId="4" xfId="504" applyNumberFormat="1" applyFont="1" applyFill="1" applyBorder="1" applyAlignment="1">
      <alignment horizontal="right"/>
    </xf>
    <xf numFmtId="181" fontId="8" fillId="2" borderId="22" xfId="1" applyNumberFormat="1" applyFont="1" applyFill="1" applyBorder="1" applyAlignment="1">
      <alignment horizontal="right" vertical="center"/>
    </xf>
    <xf numFmtId="181" fontId="6" fillId="2" borderId="3" xfId="1" applyNumberFormat="1" applyFont="1" applyFill="1" applyBorder="1" applyAlignment="1">
      <alignment horizontal="right"/>
    </xf>
    <xf numFmtId="164" fontId="8" fillId="2" borderId="27" xfId="4" applyNumberFormat="1" applyFont="1" applyFill="1" applyBorder="1" applyAlignment="1">
      <alignment horizontal="right" vertical="center"/>
    </xf>
    <xf numFmtId="164" fontId="8" fillId="2" borderId="23" xfId="4" applyNumberFormat="1" applyFont="1" applyFill="1" applyBorder="1" applyAlignment="1">
      <alignment horizontal="right" vertical="center"/>
    </xf>
    <xf numFmtId="165" fontId="6" fillId="2" borderId="25" xfId="1" applyNumberFormat="1" applyFont="1" applyFill="1" applyBorder="1" applyAlignment="1">
      <alignment horizontal="right"/>
    </xf>
    <xf numFmtId="165" fontId="8" fillId="2" borderId="26" xfId="1" applyNumberFormat="1" applyFont="1" applyFill="1" applyBorder="1" applyAlignment="1">
      <alignment horizontal="right" vertical="center"/>
    </xf>
    <xf numFmtId="181" fontId="8" fillId="3" borderId="26" xfId="1" applyNumberFormat="1" applyFont="1" applyFill="1" applyBorder="1" applyAlignment="1">
      <alignment horizontal="right" vertical="center"/>
    </xf>
    <xf numFmtId="165" fontId="8" fillId="3" borderId="26" xfId="1" applyNumberFormat="1" applyFont="1" applyFill="1" applyBorder="1" applyAlignment="1">
      <alignment horizontal="right" vertical="center"/>
    </xf>
    <xf numFmtId="164" fontId="8" fillId="3" borderId="27" xfId="4" applyNumberFormat="1" applyFont="1" applyFill="1" applyBorder="1" applyAlignment="1">
      <alignment horizontal="right" vertical="center"/>
    </xf>
    <xf numFmtId="182" fontId="25" fillId="2" borderId="1" xfId="504" applyNumberFormat="1" applyFont="1" applyFill="1" applyBorder="1" applyAlignment="1">
      <alignment horizontal="right"/>
    </xf>
    <xf numFmtId="165" fontId="6" fillId="3" borderId="3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29" xfId="1" applyNumberFormat="1" applyFont="1" applyFill="1" applyBorder="1" applyAlignment="1">
      <alignment horizontal="right"/>
    </xf>
    <xf numFmtId="165" fontId="6" fillId="0" borderId="30" xfId="1" applyNumberFormat="1" applyFont="1" applyFill="1" applyBorder="1"/>
    <xf numFmtId="164" fontId="6" fillId="3" borderId="28" xfId="1" applyNumberFormat="1" applyFont="1" applyFill="1" applyBorder="1" applyAlignment="1">
      <alignment horizontal="right"/>
    </xf>
    <xf numFmtId="183" fontId="6" fillId="2" borderId="12" xfId="505" applyNumberFormat="1" applyFont="1" applyFill="1" applyBorder="1" applyAlignment="1">
      <alignment horizontal="right"/>
    </xf>
    <xf numFmtId="183" fontId="6" fillId="2" borderId="11" xfId="505" applyNumberFormat="1" applyFont="1" applyFill="1" applyBorder="1" applyAlignment="1">
      <alignment horizontal="right"/>
    </xf>
    <xf numFmtId="183" fontId="6" fillId="2" borderId="10" xfId="505" applyNumberFormat="1" applyFont="1" applyFill="1" applyBorder="1" applyAlignment="1">
      <alignment horizontal="right"/>
    </xf>
    <xf numFmtId="183" fontId="8" fillId="2" borderId="31" xfId="505" applyNumberFormat="1" applyFont="1" applyFill="1" applyBorder="1" applyAlignment="1">
      <alignment horizontal="right" vertical="center"/>
    </xf>
    <xf numFmtId="164" fontId="6" fillId="2" borderId="8" xfId="504" applyNumberFormat="1" applyFont="1" applyFill="1" applyBorder="1" applyAlignment="1">
      <alignment horizontal="right"/>
    </xf>
    <xf numFmtId="164" fontId="6" fillId="2" borderId="5" xfId="504" applyNumberFormat="1" applyFont="1" applyFill="1" applyBorder="1" applyAlignment="1">
      <alignment horizontal="right"/>
    </xf>
    <xf numFmtId="164" fontId="6" fillId="2" borderId="2" xfId="504" applyNumberFormat="1" applyFont="1" applyFill="1" applyBorder="1" applyAlignment="1">
      <alignment horizontal="right"/>
    </xf>
    <xf numFmtId="164" fontId="8" fillId="2" borderId="32" xfId="504" applyNumberFormat="1" applyFont="1" applyFill="1" applyBorder="1" applyAlignment="1">
      <alignment horizontal="right" vertical="center"/>
    </xf>
    <xf numFmtId="183" fontId="27" fillId="2" borderId="22" xfId="505" applyNumberFormat="1" applyFont="1" applyFill="1" applyBorder="1" applyAlignment="1">
      <alignment horizontal="right" vertical="center"/>
    </xf>
    <xf numFmtId="165" fontId="4" fillId="2" borderId="32" xfId="1" applyNumberFormat="1" applyFont="1" applyFill="1" applyBorder="1" applyAlignment="1">
      <alignment horizontal="right"/>
    </xf>
    <xf numFmtId="165" fontId="8" fillId="3" borderId="31" xfId="1" applyNumberFormat="1" applyFont="1" applyFill="1" applyBorder="1" applyAlignment="1">
      <alignment horizontal="right" vertical="center"/>
    </xf>
    <xf numFmtId="165" fontId="8" fillId="3" borderId="23" xfId="1" applyNumberFormat="1" applyFont="1" applyFill="1" applyBorder="1" applyAlignment="1">
      <alignment horizontal="right" vertical="center"/>
    </xf>
    <xf numFmtId="184" fontId="28" fillId="3" borderId="9" xfId="505" applyNumberFormat="1" applyFont="1" applyFill="1" applyBorder="1" applyAlignment="1">
      <alignment horizontal="right"/>
    </xf>
    <xf numFmtId="184" fontId="28" fillId="3" borderId="6" xfId="505" applyNumberFormat="1" applyFont="1" applyFill="1" applyBorder="1" applyAlignment="1">
      <alignment horizontal="right"/>
    </xf>
    <xf numFmtId="181" fontId="26" fillId="3" borderId="8" xfId="1" applyNumberFormat="1" applyFont="1" applyFill="1" applyBorder="1" applyAlignment="1">
      <alignment horizontal="right"/>
    </xf>
    <xf numFmtId="165" fontId="26" fillId="3" borderId="9" xfId="1" applyNumberFormat="1" applyFont="1" applyFill="1" applyBorder="1" applyAlignment="1">
      <alignment horizontal="right"/>
    </xf>
    <xf numFmtId="184" fontId="28" fillId="3" borderId="3" xfId="505" applyNumberFormat="1" applyFont="1" applyFill="1" applyBorder="1" applyAlignment="1">
      <alignment horizontal="right"/>
    </xf>
    <xf numFmtId="181" fontId="26" fillId="3" borderId="29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6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zoomScaleNormal="100"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B16" sqref="B16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5" t="s">
        <v>33</v>
      </c>
    </row>
    <row r="2" spans="1:26" ht="18.75" x14ac:dyDescent="0.3">
      <c r="B2" s="56" t="s">
        <v>37</v>
      </c>
    </row>
    <row r="3" spans="1:26" ht="18.75" x14ac:dyDescent="0.3">
      <c r="B3" s="55" t="s">
        <v>34</v>
      </c>
      <c r="C3" s="113" t="s">
        <v>35</v>
      </c>
      <c r="D3" s="114"/>
      <c r="E3" s="114"/>
      <c r="F3" s="114"/>
      <c r="G3" s="114"/>
      <c r="H3" s="115"/>
    </row>
    <row r="4" spans="1:26" x14ac:dyDescent="0.25">
      <c r="A4" s="30"/>
      <c r="B4" s="24"/>
      <c r="C4" s="53"/>
      <c r="D4" s="30"/>
      <c r="E4" s="30"/>
      <c r="F4" s="30"/>
      <c r="G4" s="30"/>
      <c r="H4" s="30"/>
    </row>
    <row r="5" spans="1:26" x14ac:dyDescent="0.25">
      <c r="A5" s="30"/>
      <c r="B5" s="30"/>
    </row>
    <row r="6" spans="1:26" ht="18.75" x14ac:dyDescent="0.3">
      <c r="A6" s="30"/>
      <c r="B6" s="51" t="s">
        <v>30</v>
      </c>
      <c r="C6" s="116" t="s">
        <v>25</v>
      </c>
      <c r="D6" s="117"/>
      <c r="E6" s="117"/>
      <c r="F6" s="117"/>
      <c r="G6" s="117"/>
      <c r="H6" s="118"/>
      <c r="I6" s="116" t="s">
        <v>29</v>
      </c>
      <c r="J6" s="117"/>
      <c r="K6" s="117"/>
      <c r="L6" s="117"/>
      <c r="M6" s="117"/>
      <c r="N6" s="118"/>
      <c r="O6" s="116" t="s">
        <v>28</v>
      </c>
      <c r="P6" s="117"/>
      <c r="Q6" s="117"/>
      <c r="R6" s="117"/>
      <c r="S6" s="117"/>
      <c r="T6" s="118"/>
      <c r="U6" s="116" t="s">
        <v>27</v>
      </c>
      <c r="V6" s="117"/>
      <c r="W6" s="117"/>
      <c r="X6" s="117"/>
      <c r="Y6" s="117"/>
      <c r="Z6" s="118"/>
    </row>
    <row r="7" spans="1:26" ht="27.75" customHeight="1" x14ac:dyDescent="0.3">
      <c r="A7" s="30"/>
      <c r="B7" s="50">
        <v>2023</v>
      </c>
      <c r="C7" s="110" t="s">
        <v>21</v>
      </c>
      <c r="D7" s="111"/>
      <c r="E7" s="111" t="s">
        <v>20</v>
      </c>
      <c r="F7" s="111"/>
      <c r="G7" s="111" t="s">
        <v>19</v>
      </c>
      <c r="H7" s="112"/>
      <c r="I7" s="110" t="s">
        <v>21</v>
      </c>
      <c r="J7" s="111"/>
      <c r="K7" s="111" t="s">
        <v>20</v>
      </c>
      <c r="L7" s="111"/>
      <c r="M7" s="111" t="s">
        <v>19</v>
      </c>
      <c r="N7" s="112"/>
      <c r="O7" s="110" t="s">
        <v>21</v>
      </c>
      <c r="P7" s="111"/>
      <c r="Q7" s="111" t="s">
        <v>20</v>
      </c>
      <c r="R7" s="111"/>
      <c r="S7" s="111" t="s">
        <v>19</v>
      </c>
      <c r="T7" s="112"/>
      <c r="U7" s="110" t="s">
        <v>21</v>
      </c>
      <c r="V7" s="111"/>
      <c r="W7" s="111" t="s">
        <v>20</v>
      </c>
      <c r="X7" s="111"/>
      <c r="Y7" s="111" t="s">
        <v>19</v>
      </c>
      <c r="Z7" s="112"/>
    </row>
    <row r="8" spans="1:26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</row>
    <row r="9" spans="1:26" x14ac:dyDescent="0.25">
      <c r="A9" s="52"/>
      <c r="B9" s="46" t="s">
        <v>16</v>
      </c>
      <c r="C9" s="20">
        <v>627.14199999999994</v>
      </c>
      <c r="D9" s="39">
        <v>0.57692686278965144</v>
      </c>
      <c r="E9" s="20"/>
      <c r="F9" s="45"/>
      <c r="G9" s="20">
        <f>88855.904295854-183</f>
        <v>88672.904295853994</v>
      </c>
      <c r="H9" s="39">
        <f>G9/$G$21</f>
        <v>0.36390494737342816</v>
      </c>
      <c r="I9" s="17">
        <v>1139.5259999999998</v>
      </c>
      <c r="J9" s="75">
        <v>0.39114588831348884</v>
      </c>
      <c r="K9" s="17"/>
      <c r="L9" s="75"/>
      <c r="M9" s="17">
        <v>67464.923768620007</v>
      </c>
      <c r="N9" s="75">
        <v>0.25831688547736892</v>
      </c>
      <c r="O9" s="20">
        <v>860.29523325479454</v>
      </c>
      <c r="P9" s="39">
        <v>0.38870937891725449</v>
      </c>
      <c r="Q9" s="20"/>
      <c r="R9" s="45"/>
      <c r="S9" s="20">
        <v>79830.487382305</v>
      </c>
      <c r="T9" s="39">
        <v>0.28966941558846687</v>
      </c>
      <c r="U9" s="17">
        <v>1319.1513867751144</v>
      </c>
      <c r="V9" s="75">
        <v>0.43093231100413365</v>
      </c>
      <c r="W9" s="17"/>
      <c r="X9" s="43"/>
      <c r="Y9" s="17">
        <v>133425.53904487099</v>
      </c>
      <c r="Z9" s="75">
        <v>0.38825078384201761</v>
      </c>
    </row>
    <row r="10" spans="1:26" x14ac:dyDescent="0.25">
      <c r="A10" s="52"/>
      <c r="B10" s="41" t="s">
        <v>38</v>
      </c>
      <c r="C10" s="70">
        <v>45.552</v>
      </c>
      <c r="D10" s="39">
        <v>4.1904660274378377E-2</v>
      </c>
      <c r="E10" s="13"/>
      <c r="F10" s="40"/>
      <c r="G10" s="13">
        <v>12769.532255599999</v>
      </c>
      <c r="H10" s="39">
        <f t="shared" ref="H10:H20" si="0">G10/$G$21</f>
        <v>5.2404914447746156E-2</v>
      </c>
      <c r="I10" s="10">
        <v>111.759</v>
      </c>
      <c r="J10" s="75">
        <v>3.836162872284371E-2</v>
      </c>
      <c r="K10" s="74"/>
      <c r="L10" s="75"/>
      <c r="M10" s="10">
        <v>12862.370088</v>
      </c>
      <c r="N10" s="75">
        <v>4.9248812499731287E-2</v>
      </c>
      <c r="O10" s="70">
        <v>65.787000000000006</v>
      </c>
      <c r="P10" s="39">
        <v>2.9724707196251234E-2</v>
      </c>
      <c r="Q10" s="13"/>
      <c r="R10" s="40"/>
      <c r="S10" s="13">
        <v>12242.343400000002</v>
      </c>
      <c r="T10" s="39">
        <v>4.4422031912802432E-2</v>
      </c>
      <c r="U10" s="10">
        <v>194.422</v>
      </c>
      <c r="V10" s="75">
        <v>6.3512590450188214E-2</v>
      </c>
      <c r="W10" s="10"/>
      <c r="X10" s="38"/>
      <c r="Y10" s="10">
        <v>12287.882300000001</v>
      </c>
      <c r="Z10" s="75">
        <v>3.5756122620040846E-2</v>
      </c>
    </row>
    <row r="11" spans="1:26" x14ac:dyDescent="0.25">
      <c r="A11" s="52"/>
      <c r="B11" s="41" t="s">
        <v>39</v>
      </c>
      <c r="C11" s="13"/>
      <c r="D11" s="39">
        <v>0</v>
      </c>
      <c r="E11" s="13"/>
      <c r="F11" s="40"/>
      <c r="G11" s="13">
        <v>397.36392000000006</v>
      </c>
      <c r="H11" s="39">
        <f t="shared" si="0"/>
        <v>1.6307427566964242E-3</v>
      </c>
      <c r="I11" s="10">
        <v>11.561999999999999</v>
      </c>
      <c r="J11" s="75">
        <v>3.9686929132644261E-3</v>
      </c>
      <c r="K11" s="74"/>
      <c r="L11" s="75"/>
      <c r="M11" s="10">
        <v>855.51404250000007</v>
      </c>
      <c r="N11" s="75">
        <v>3.2756832824517969E-3</v>
      </c>
      <c r="O11" s="13">
        <v>19.696999999999999</v>
      </c>
      <c r="P11" s="39">
        <v>8.8997455066283683E-3</v>
      </c>
      <c r="Q11" s="13"/>
      <c r="R11" s="40"/>
      <c r="S11" s="13">
        <v>914.33233990000008</v>
      </c>
      <c r="T11" s="39">
        <v>3.3177063454979641E-3</v>
      </c>
      <c r="U11" s="10">
        <v>-18.946999999999999</v>
      </c>
      <c r="V11" s="75">
        <v>-6.1894901361971184E-3</v>
      </c>
      <c r="W11" s="10"/>
      <c r="X11" s="38"/>
      <c r="Y11" s="10">
        <v>305.0327097491097</v>
      </c>
      <c r="Z11" s="75">
        <v>8.8760509798441786E-4</v>
      </c>
    </row>
    <row r="12" spans="1:26" x14ac:dyDescent="0.25">
      <c r="A12" s="52"/>
      <c r="B12" s="41" t="s">
        <v>13</v>
      </c>
      <c r="C12" s="70">
        <v>458</v>
      </c>
      <c r="D12" s="39">
        <v>0.42132802962911176</v>
      </c>
      <c r="E12" s="13"/>
      <c r="F12" s="40"/>
      <c r="G12" s="13">
        <v>64768.647367265869</v>
      </c>
      <c r="H12" s="39">
        <f t="shared" si="0"/>
        <v>0.26580420928803433</v>
      </c>
      <c r="I12" s="10">
        <v>1316.3247476249487</v>
      </c>
      <c r="J12" s="75">
        <v>0.45183261524422402</v>
      </c>
      <c r="K12" s="74"/>
      <c r="L12" s="75"/>
      <c r="M12" s="10">
        <v>76687.505065009304</v>
      </c>
      <c r="N12" s="75">
        <v>0.29362928699605589</v>
      </c>
      <c r="O12" s="70">
        <v>938.31870576579865</v>
      </c>
      <c r="P12" s="39">
        <v>0.42396292254782519</v>
      </c>
      <c r="Q12" s="13"/>
      <c r="R12" s="40"/>
      <c r="S12" s="13">
        <v>76780.793026261454</v>
      </c>
      <c r="T12" s="39">
        <v>0.27860342800895982</v>
      </c>
      <c r="U12" s="10">
        <v>1284.9133906522243</v>
      </c>
      <c r="V12" s="75">
        <v>0.41974765172900919</v>
      </c>
      <c r="W12" s="10"/>
      <c r="X12" s="38"/>
      <c r="Y12" s="10">
        <v>74710.182754002628</v>
      </c>
      <c r="Z12" s="75">
        <v>0.21739681340516898</v>
      </c>
    </row>
    <row r="13" spans="1:26" x14ac:dyDescent="0.25">
      <c r="A13" s="52"/>
      <c r="B13" s="41" t="s">
        <v>12</v>
      </c>
      <c r="C13" s="70">
        <v>-27.297000000000001</v>
      </c>
      <c r="D13" s="76">
        <v>-2.5111334551934199E-2</v>
      </c>
      <c r="E13" s="13"/>
      <c r="F13" s="40"/>
      <c r="G13" s="13">
        <v>216.80779999999999</v>
      </c>
      <c r="H13" s="39">
        <f t="shared" si="0"/>
        <v>8.8975805716152317E-4</v>
      </c>
      <c r="I13" s="10">
        <v>31.74</v>
      </c>
      <c r="J13" s="75">
        <v>1.0894854961685943E-2</v>
      </c>
      <c r="K13" s="74"/>
      <c r="L13" s="75"/>
      <c r="M13" s="10">
        <v>244.8314</v>
      </c>
      <c r="N13" s="75">
        <v>9.374365400896021E-4</v>
      </c>
      <c r="O13" s="70">
        <v>12.319000000000001</v>
      </c>
      <c r="P13" s="39">
        <v>5.5661250391508803E-3</v>
      </c>
      <c r="Q13" s="13"/>
      <c r="R13" s="40"/>
      <c r="S13" s="13">
        <v>49.666765928000004</v>
      </c>
      <c r="T13" s="39">
        <v>1.8021865495615035E-4</v>
      </c>
      <c r="U13" s="10">
        <v>0.91900000000000004</v>
      </c>
      <c r="V13" s="75">
        <v>3.002133021145908E-4</v>
      </c>
      <c r="W13" s="10"/>
      <c r="X13" s="38"/>
      <c r="Y13" s="10">
        <v>45.065680958999998</v>
      </c>
      <c r="Z13" s="75">
        <v>1.3113520906085207E-4</v>
      </c>
    </row>
    <row r="14" spans="1:26" x14ac:dyDescent="0.25">
      <c r="A14" s="52"/>
      <c r="B14" s="41" t="s">
        <v>11</v>
      </c>
      <c r="C14" s="13">
        <v>19.97</v>
      </c>
      <c r="D14" s="39">
        <v>1.8371006008064107E-2</v>
      </c>
      <c r="E14" s="13"/>
      <c r="F14" s="40"/>
      <c r="G14" s="13">
        <v>181.69638000000003</v>
      </c>
      <c r="H14" s="39">
        <f t="shared" si="0"/>
        <v>7.4566421531919926E-4</v>
      </c>
      <c r="I14" s="10">
        <v>-10</v>
      </c>
      <c r="J14" s="75">
        <v>-3.4325314939149163E-3</v>
      </c>
      <c r="K14" s="74"/>
      <c r="L14" s="75"/>
      <c r="M14" s="10">
        <v>198.3665</v>
      </c>
      <c r="N14" s="75">
        <v>7.5952678222517228E-4</v>
      </c>
      <c r="O14" s="13">
        <v>24.457999999999998</v>
      </c>
      <c r="P14" s="39">
        <v>1.1050920221410196E-2</v>
      </c>
      <c r="Q14" s="13"/>
      <c r="R14" s="40"/>
      <c r="S14" s="13">
        <v>33.7896</v>
      </c>
      <c r="T14" s="39">
        <v>1.2260746496629306E-4</v>
      </c>
      <c r="U14" s="10">
        <v>10.035</v>
      </c>
      <c r="V14" s="75">
        <v>3.2781724556255917E-3</v>
      </c>
      <c r="W14" s="10"/>
      <c r="X14" s="38"/>
      <c r="Y14" s="10">
        <v>43.825400000000002</v>
      </c>
      <c r="Z14" s="75">
        <v>1.2752615446783193E-4</v>
      </c>
    </row>
    <row r="15" spans="1:26" x14ac:dyDescent="0.25">
      <c r="A15" s="52"/>
      <c r="B15" s="41" t="s">
        <v>10</v>
      </c>
      <c r="C15" s="13"/>
      <c r="D15" s="39">
        <v>0</v>
      </c>
      <c r="E15" s="13"/>
      <c r="F15" s="40"/>
      <c r="G15" s="13">
        <v>0</v>
      </c>
      <c r="H15" s="39">
        <f t="shared" si="0"/>
        <v>0</v>
      </c>
      <c r="I15" s="10"/>
      <c r="J15" s="75">
        <v>0</v>
      </c>
      <c r="K15" s="74"/>
      <c r="L15" s="75"/>
      <c r="M15" s="10"/>
      <c r="N15" s="75">
        <v>0</v>
      </c>
      <c r="O15" s="13"/>
      <c r="P15" s="39">
        <v>0</v>
      </c>
      <c r="Q15" s="13"/>
      <c r="R15" s="40"/>
      <c r="S15" s="13"/>
      <c r="T15" s="39">
        <v>0</v>
      </c>
      <c r="U15" s="10"/>
      <c r="V15" s="75">
        <v>0</v>
      </c>
      <c r="W15" s="10"/>
      <c r="X15" s="38"/>
      <c r="Y15" s="10"/>
      <c r="Z15" s="75">
        <v>0</v>
      </c>
    </row>
    <row r="16" spans="1:26" x14ac:dyDescent="0.25">
      <c r="A16" s="52"/>
      <c r="B16" s="41" t="s">
        <v>9</v>
      </c>
      <c r="C16" s="70">
        <v>-36.700000000000003</v>
      </c>
      <c r="D16" s="76">
        <v>-3.3761438182070745E-2</v>
      </c>
      <c r="E16" s="13"/>
      <c r="F16" s="40"/>
      <c r="G16" s="13">
        <v>2089.13</v>
      </c>
      <c r="H16" s="39">
        <f t="shared" si="0"/>
        <v>8.5735856826085269E-3</v>
      </c>
      <c r="I16" s="10">
        <v>67.39</v>
      </c>
      <c r="J16" s="75">
        <v>2.3131829737492619E-2</v>
      </c>
      <c r="K16" s="74"/>
      <c r="L16" s="75"/>
      <c r="M16" s="10">
        <v>3199.52</v>
      </c>
      <c r="N16" s="75">
        <v>1.2250662940895178E-2</v>
      </c>
      <c r="O16" s="70">
        <v>38.54</v>
      </c>
      <c r="P16" s="39">
        <v>1.7413626025560101E-2</v>
      </c>
      <c r="Q16" s="13"/>
      <c r="R16" s="40"/>
      <c r="S16" s="13">
        <v>5212.6850000000004</v>
      </c>
      <c r="T16" s="39">
        <v>1.891452084421897E-2</v>
      </c>
      <c r="U16" s="10">
        <v>84.72</v>
      </c>
      <c r="V16" s="75">
        <v>2.7675811703099164E-2</v>
      </c>
      <c r="W16" s="10"/>
      <c r="X16" s="38"/>
      <c r="Y16" s="10">
        <v>4078.34</v>
      </c>
      <c r="Z16" s="75">
        <v>1.1867433424734005E-2</v>
      </c>
    </row>
    <row r="17" spans="1:26" x14ac:dyDescent="0.25">
      <c r="A17" s="52"/>
      <c r="B17" s="41" t="s">
        <v>8</v>
      </c>
      <c r="C17" s="13"/>
      <c r="D17" s="39">
        <v>0</v>
      </c>
      <c r="E17" s="13"/>
      <c r="F17" s="40"/>
      <c r="G17" s="13">
        <v>74564.142999999996</v>
      </c>
      <c r="H17" s="39">
        <f t="shared" si="0"/>
        <v>0.30600396761368359</v>
      </c>
      <c r="I17" s="10"/>
      <c r="J17" s="75">
        <v>0</v>
      </c>
      <c r="K17" s="74"/>
      <c r="L17" s="75"/>
      <c r="M17" s="10">
        <v>79405.719299999997</v>
      </c>
      <c r="N17" s="75">
        <v>0.3040370751624103</v>
      </c>
      <c r="O17" s="13"/>
      <c r="P17" s="39">
        <v>0</v>
      </c>
      <c r="Q17" s="13"/>
      <c r="R17" s="40"/>
      <c r="S17" s="13">
        <v>80021.057249999998</v>
      </c>
      <c r="T17" s="39">
        <v>0.29036090907690842</v>
      </c>
      <c r="U17" s="10"/>
      <c r="V17" s="75">
        <v>0</v>
      </c>
      <c r="W17" s="10"/>
      <c r="X17" s="38"/>
      <c r="Y17" s="10">
        <v>98065.164560000005</v>
      </c>
      <c r="Z17" s="75">
        <v>0.28535674114992488</v>
      </c>
    </row>
    <row r="18" spans="1:26" x14ac:dyDescent="0.25">
      <c r="A18" s="52"/>
      <c r="B18" s="41" t="s">
        <v>7</v>
      </c>
      <c r="C18" s="13"/>
      <c r="D18" s="39">
        <v>0</v>
      </c>
      <c r="E18" s="13"/>
      <c r="F18" s="40"/>
      <c r="G18" s="13">
        <v>0</v>
      </c>
      <c r="H18" s="39">
        <f t="shared" si="0"/>
        <v>0</v>
      </c>
      <c r="I18" s="10">
        <v>245</v>
      </c>
      <c r="J18" s="75">
        <v>8.409702160091545E-2</v>
      </c>
      <c r="K18" s="10"/>
      <c r="L18" s="75"/>
      <c r="M18" s="10">
        <v>20242.24007</v>
      </c>
      <c r="N18" s="75">
        <v>7.7505644679905866E-2</v>
      </c>
      <c r="O18" s="13">
        <v>253.79441458733089</v>
      </c>
      <c r="P18" s="39">
        <v>0.11467257454591945</v>
      </c>
      <c r="Q18" s="13"/>
      <c r="R18" s="40"/>
      <c r="S18" s="13">
        <v>20496.952489999996</v>
      </c>
      <c r="T18" s="39">
        <v>7.4374345488950666E-2</v>
      </c>
      <c r="U18" s="10">
        <v>185.94305182341765</v>
      </c>
      <c r="V18" s="75">
        <v>6.0742739492026875E-2</v>
      </c>
      <c r="W18" s="10"/>
      <c r="X18" s="38"/>
      <c r="Y18" s="10">
        <v>20687.504179999996</v>
      </c>
      <c r="Z18" s="75">
        <v>6.0197918412897504E-2</v>
      </c>
    </row>
    <row r="19" spans="1:26" x14ac:dyDescent="0.25">
      <c r="A19" s="52"/>
      <c r="B19" s="41" t="s">
        <v>6</v>
      </c>
      <c r="C19" s="13"/>
      <c r="D19" s="39">
        <v>0</v>
      </c>
      <c r="E19" s="13"/>
      <c r="F19" s="40"/>
      <c r="G19" s="13">
        <v>0</v>
      </c>
      <c r="H19" s="39">
        <f t="shared" si="0"/>
        <v>0</v>
      </c>
      <c r="I19" s="10"/>
      <c r="J19" s="75">
        <v>0</v>
      </c>
      <c r="K19" s="10"/>
      <c r="L19" s="75"/>
      <c r="M19" s="10"/>
      <c r="N19" s="75">
        <v>0</v>
      </c>
      <c r="O19" s="13"/>
      <c r="P19" s="39">
        <v>0</v>
      </c>
      <c r="Q19" s="13"/>
      <c r="R19" s="40"/>
      <c r="S19" s="13"/>
      <c r="T19" s="39">
        <v>0</v>
      </c>
      <c r="U19" s="10"/>
      <c r="V19" s="75">
        <v>0</v>
      </c>
      <c r="W19" s="10"/>
      <c r="X19" s="38"/>
      <c r="Y19" s="10"/>
      <c r="Z19" s="75">
        <v>0</v>
      </c>
    </row>
    <row r="20" spans="1:26" x14ac:dyDescent="0.25">
      <c r="A20" s="52"/>
      <c r="B20" s="41" t="s">
        <v>5</v>
      </c>
      <c r="C20" s="13"/>
      <c r="D20" s="39">
        <v>0</v>
      </c>
      <c r="E20" s="87"/>
      <c r="F20" s="88"/>
      <c r="G20" s="66">
        <v>10.28547</v>
      </c>
      <c r="H20" s="39">
        <f t="shared" si="0"/>
        <v>4.2210565321880173E-5</v>
      </c>
      <c r="I20" s="58"/>
      <c r="J20" s="75">
        <v>0</v>
      </c>
      <c r="K20" s="58"/>
      <c r="L20" s="75"/>
      <c r="M20" s="58">
        <v>10.181925</v>
      </c>
      <c r="N20" s="75">
        <v>3.8985638865978064E-5</v>
      </c>
      <c r="O20" s="13"/>
      <c r="P20" s="39">
        <v>0</v>
      </c>
      <c r="Q20" s="87"/>
      <c r="R20" s="88"/>
      <c r="S20" s="66">
        <v>9.5951699999999995</v>
      </c>
      <c r="T20" s="39">
        <v>3.4816614272457383E-5</v>
      </c>
      <c r="U20" s="58"/>
      <c r="V20" s="75">
        <v>0</v>
      </c>
      <c r="W20" s="10"/>
      <c r="X20" s="38"/>
      <c r="Y20" s="58">
        <v>9.5951699999999995</v>
      </c>
      <c r="Z20" s="75">
        <v>2.7920683703174571E-5</v>
      </c>
    </row>
    <row r="21" spans="1:26" x14ac:dyDescent="0.25">
      <c r="A21" s="52"/>
      <c r="B21" s="36" t="s">
        <v>0</v>
      </c>
      <c r="C21" s="83">
        <v>1087.039</v>
      </c>
      <c r="D21" s="85">
        <v>1</v>
      </c>
      <c r="E21" s="102"/>
      <c r="F21" s="103"/>
      <c r="G21" s="84">
        <f>SUM(G9:G20)</f>
        <v>243670.51048871991</v>
      </c>
      <c r="H21" s="85">
        <f>SUM(H9:H20)</f>
        <v>0.99999999999999967</v>
      </c>
      <c r="I21" s="77">
        <v>2913.3017476249483</v>
      </c>
      <c r="J21" s="79">
        <v>1.0000000000000002</v>
      </c>
      <c r="K21" s="77"/>
      <c r="L21" s="79"/>
      <c r="M21" s="77">
        <v>261171.17215912932</v>
      </c>
      <c r="N21" s="79">
        <v>0.99999999999999989</v>
      </c>
      <c r="O21" s="83">
        <v>2213.2093536079242</v>
      </c>
      <c r="P21" s="85">
        <v>0.99999999999999978</v>
      </c>
      <c r="Q21" s="102"/>
      <c r="R21" s="103"/>
      <c r="S21" s="84">
        <v>275591.70242439443</v>
      </c>
      <c r="T21" s="85">
        <v>0.99999999999999989</v>
      </c>
      <c r="U21" s="77">
        <v>3061.1568292507559</v>
      </c>
      <c r="V21" s="79">
        <v>1</v>
      </c>
      <c r="W21" s="32"/>
      <c r="X21" s="33"/>
      <c r="Y21" s="77">
        <v>343658.13179958169</v>
      </c>
      <c r="Z21" s="79">
        <v>1</v>
      </c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90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ht="15.75" x14ac:dyDescent="0.25">
      <c r="A23" s="30"/>
      <c r="B23" s="21" t="s">
        <v>4</v>
      </c>
      <c r="C23" s="104">
        <v>1022.67</v>
      </c>
      <c r="D23" s="18">
        <v>0.94078501323319585</v>
      </c>
      <c r="E23" s="20"/>
      <c r="F23" s="18"/>
      <c r="G23" s="19">
        <f>G25-G24</f>
        <v>242223.79367599022</v>
      </c>
      <c r="H23" s="18">
        <f>G23/$G$25</f>
        <v>0.9940628153573936</v>
      </c>
      <c r="I23" s="89">
        <v>2844.3807476249485</v>
      </c>
      <c r="J23" s="15">
        <v>0.9763426496907891</v>
      </c>
      <c r="K23" s="17"/>
      <c r="L23" s="15"/>
      <c r="M23" s="16">
        <v>259800.66240947883</v>
      </c>
      <c r="N23" s="15">
        <v>0.99475244630438975</v>
      </c>
      <c r="O23" s="104">
        <v>2067.5733536079242</v>
      </c>
      <c r="P23" s="18">
        <v>0.9341969164541134</v>
      </c>
      <c r="Q23" s="20"/>
      <c r="R23" s="18"/>
      <c r="S23" s="19">
        <v>274100.16566318355</v>
      </c>
      <c r="T23" s="39">
        <v>0.99458787493204714</v>
      </c>
      <c r="U23" s="89">
        <v>3077.498829250756</v>
      </c>
      <c r="V23" s="15">
        <v>1.0053385046606711</v>
      </c>
      <c r="W23" s="17"/>
      <c r="X23" s="15"/>
      <c r="Y23" s="16">
        <v>343658.13179958169</v>
      </c>
      <c r="Z23" s="15">
        <v>1</v>
      </c>
    </row>
    <row r="24" spans="1:26" ht="15.75" x14ac:dyDescent="0.25">
      <c r="A24" s="30"/>
      <c r="B24" s="14" t="s">
        <v>3</v>
      </c>
      <c r="C24" s="105">
        <v>64.369</v>
      </c>
      <c r="D24" s="91">
        <v>5.9214986766804145E-2</v>
      </c>
      <c r="E24" s="13"/>
      <c r="F24" s="11"/>
      <c r="G24" s="12">
        <v>1446.7168127297</v>
      </c>
      <c r="H24" s="91">
        <f>G24/$G$25</f>
        <v>5.9371846426064427E-3</v>
      </c>
      <c r="I24" s="78">
        <v>68.921000000000006</v>
      </c>
      <c r="J24" s="15">
        <v>2.3657350309210994E-2</v>
      </c>
      <c r="K24" s="10"/>
      <c r="L24" s="8"/>
      <c r="M24" s="81">
        <v>1370.5097496505</v>
      </c>
      <c r="N24" s="15">
        <v>5.2475536956102502E-3</v>
      </c>
      <c r="O24" s="105">
        <v>145.636</v>
      </c>
      <c r="P24" s="18">
        <v>6.580308354588664E-2</v>
      </c>
      <c r="Q24" s="13"/>
      <c r="R24" s="11"/>
      <c r="S24" s="12">
        <v>1491.5367612108998</v>
      </c>
      <c r="T24" s="39">
        <v>5.4121250679529682E-3</v>
      </c>
      <c r="U24" s="78">
        <v>-16.341999999999999</v>
      </c>
      <c r="V24" s="15">
        <v>-5.3385046606709927E-3</v>
      </c>
      <c r="W24" s="10"/>
      <c r="X24" s="8"/>
      <c r="Y24" s="81">
        <v>0</v>
      </c>
      <c r="Z24" s="15">
        <v>0</v>
      </c>
    </row>
    <row r="25" spans="1:26" x14ac:dyDescent="0.25">
      <c r="A25" s="30"/>
      <c r="B25" s="7" t="s">
        <v>0</v>
      </c>
      <c r="C25" s="106">
        <v>1087.039</v>
      </c>
      <c r="D25" s="68">
        <v>1</v>
      </c>
      <c r="E25" s="107"/>
      <c r="F25" s="68"/>
      <c r="G25" s="67">
        <f>G21</f>
        <v>243670.51048871991</v>
      </c>
      <c r="H25" s="68">
        <f>SUM(H23:H24)</f>
        <v>1</v>
      </c>
      <c r="I25" s="77">
        <v>2913.3017476249483</v>
      </c>
      <c r="J25" s="57">
        <v>1</v>
      </c>
      <c r="K25" s="4"/>
      <c r="L25" s="2"/>
      <c r="M25" s="82">
        <v>261171.17215912932</v>
      </c>
      <c r="N25" s="57">
        <v>1</v>
      </c>
      <c r="O25" s="106">
        <v>2213.2093536079242</v>
      </c>
      <c r="P25" s="68">
        <v>1</v>
      </c>
      <c r="Q25" s="107"/>
      <c r="R25" s="68"/>
      <c r="S25" s="67">
        <v>275591.70242439443</v>
      </c>
      <c r="T25" s="68">
        <v>1.0000000000000002</v>
      </c>
      <c r="U25" s="77">
        <v>3061.1568292507559</v>
      </c>
      <c r="V25" s="57">
        <v>1</v>
      </c>
      <c r="W25" s="4"/>
      <c r="X25" s="2"/>
      <c r="Y25" s="82">
        <v>343658.13179958169</v>
      </c>
      <c r="Z25" s="57">
        <v>1</v>
      </c>
    </row>
    <row r="26" spans="1:26" x14ac:dyDescent="0.25">
      <c r="A26" s="30"/>
      <c r="B26" s="24"/>
      <c r="C26" s="7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7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ht="15.75" x14ac:dyDescent="0.25">
      <c r="A27" s="30"/>
      <c r="B27" s="21" t="s">
        <v>2</v>
      </c>
      <c r="C27" s="104">
        <v>1108.5830000000001</v>
      </c>
      <c r="D27" s="18">
        <v>1.019818976136091</v>
      </c>
      <c r="E27" s="20"/>
      <c r="F27" s="18"/>
      <c r="G27" s="19">
        <f>G29-G28</f>
        <v>168492.19576871992</v>
      </c>
      <c r="H27" s="18">
        <f>G27/$G$29</f>
        <v>0.69147553157245845</v>
      </c>
      <c r="I27" s="17">
        <v>2656.7397476249484</v>
      </c>
      <c r="J27" s="15">
        <v>0.91193428548582012</v>
      </c>
      <c r="K27" s="17"/>
      <c r="L27" s="15"/>
      <c r="M27" s="17">
        <v>160667.69874662932</v>
      </c>
      <c r="N27" s="15">
        <v>0.61518159687523211</v>
      </c>
      <c r="O27" s="104">
        <v>1927.3989390205934</v>
      </c>
      <c r="P27" s="18">
        <v>0.66158575595263813</v>
      </c>
      <c r="Q27" s="20"/>
      <c r="R27" s="18"/>
      <c r="S27" s="19">
        <v>174159.36034449443</v>
      </c>
      <c r="T27" s="39">
        <v>0.63194703908864291</v>
      </c>
      <c r="U27" s="17">
        <v>2893.2417774273381</v>
      </c>
      <c r="V27" s="15">
        <v>0.94514653734205556</v>
      </c>
      <c r="W27" s="17"/>
      <c r="X27" s="15"/>
      <c r="Y27" s="17">
        <v>224600.43034983258</v>
      </c>
      <c r="Z27" s="15">
        <v>0.65355773533919315</v>
      </c>
    </row>
    <row r="28" spans="1:26" ht="15.75" x14ac:dyDescent="0.25">
      <c r="A28" s="30"/>
      <c r="B28" s="14" t="s">
        <v>1</v>
      </c>
      <c r="C28" s="108">
        <v>-21.543999999999997</v>
      </c>
      <c r="D28" s="76">
        <v>-1.981897613609096E-2</v>
      </c>
      <c r="E28" s="13"/>
      <c r="F28" s="11"/>
      <c r="G28" s="12">
        <v>75178.314719999995</v>
      </c>
      <c r="H28" s="18">
        <f>G28/$G$29</f>
        <v>0.30852446842754155</v>
      </c>
      <c r="I28" s="74">
        <v>256.56200000000001</v>
      </c>
      <c r="J28" s="15">
        <v>8.8065714514179882E-2</v>
      </c>
      <c r="K28" s="10"/>
      <c r="L28" s="8"/>
      <c r="M28" s="74">
        <v>100503.4734125</v>
      </c>
      <c r="N28" s="15">
        <v>0.38481840312476795</v>
      </c>
      <c r="O28" s="108">
        <v>285.81041458733091</v>
      </c>
      <c r="P28" s="76">
        <v>9.8105324935989252E-2</v>
      </c>
      <c r="Q28" s="13"/>
      <c r="R28" s="11"/>
      <c r="S28" s="12">
        <v>101432.3420799</v>
      </c>
      <c r="T28" s="39">
        <v>0.36805296091135709</v>
      </c>
      <c r="U28" s="74">
        <v>167.91505182341766</v>
      </c>
      <c r="V28" s="15">
        <v>5.4853462657944344E-2</v>
      </c>
      <c r="W28" s="10"/>
      <c r="X28" s="8"/>
      <c r="Y28" s="74">
        <v>119057.70144974912</v>
      </c>
      <c r="Z28" s="15">
        <v>0.34644226466080685</v>
      </c>
    </row>
    <row r="29" spans="1:26" x14ac:dyDescent="0.25">
      <c r="A29" s="30"/>
      <c r="B29" s="7" t="s">
        <v>0</v>
      </c>
      <c r="C29" s="109">
        <v>1087.039</v>
      </c>
      <c r="D29" s="68">
        <v>1</v>
      </c>
      <c r="E29" s="107"/>
      <c r="F29" s="68"/>
      <c r="G29" s="67">
        <f>G21</f>
        <v>243670.51048871991</v>
      </c>
      <c r="H29" s="68">
        <f>SUM(H27:H28)</f>
        <v>1</v>
      </c>
      <c r="I29" s="69">
        <v>2913.3017476249483</v>
      </c>
      <c r="J29" s="57">
        <v>1</v>
      </c>
      <c r="K29" s="4"/>
      <c r="L29" s="2"/>
      <c r="M29" s="69">
        <v>261171.17215912932</v>
      </c>
      <c r="N29" s="57">
        <v>1</v>
      </c>
      <c r="O29" s="109">
        <v>2213.2093536079242</v>
      </c>
      <c r="P29" s="68">
        <v>0.75969108088862736</v>
      </c>
      <c r="Q29" s="107"/>
      <c r="R29" s="68"/>
      <c r="S29" s="67">
        <v>275591.70242439443</v>
      </c>
      <c r="T29" s="68">
        <v>1</v>
      </c>
      <c r="U29" s="69">
        <v>3061.1568292507559</v>
      </c>
      <c r="V29" s="57">
        <v>0.99999999999999989</v>
      </c>
      <c r="W29" s="4"/>
      <c r="X29" s="2"/>
      <c r="Y29" s="69">
        <v>343658.13179958169</v>
      </c>
      <c r="Z29" s="57">
        <v>1</v>
      </c>
    </row>
    <row r="31" spans="1:26" ht="18.75" x14ac:dyDescent="0.3">
      <c r="B31" s="51" t="s">
        <v>36</v>
      </c>
      <c r="C31" s="60" t="s">
        <v>25</v>
      </c>
      <c r="D31" s="61"/>
      <c r="E31" s="61"/>
      <c r="F31" s="61"/>
      <c r="G31" s="61"/>
      <c r="H31" s="62"/>
      <c r="I31" s="60" t="s">
        <v>24</v>
      </c>
      <c r="J31" s="61"/>
      <c r="K31" s="61"/>
      <c r="L31" s="61"/>
      <c r="M31" s="61"/>
      <c r="N31" s="62"/>
      <c r="O31" s="60" t="s">
        <v>23</v>
      </c>
      <c r="P31" s="61"/>
      <c r="Q31" s="61"/>
      <c r="R31" s="61"/>
      <c r="S31" s="61"/>
      <c r="T31" s="62"/>
      <c r="U31" s="60" t="s">
        <v>22</v>
      </c>
      <c r="V31" s="61"/>
      <c r="W31" s="61"/>
      <c r="X31" s="61"/>
      <c r="Y31" s="61"/>
      <c r="Z31" s="62"/>
    </row>
    <row r="32" spans="1:26" ht="24.75" customHeight="1" x14ac:dyDescent="0.3">
      <c r="B32" s="50">
        <v>2023</v>
      </c>
      <c r="C32" s="63" t="s">
        <v>21</v>
      </c>
      <c r="D32" s="64"/>
      <c r="E32" s="64" t="s">
        <v>20</v>
      </c>
      <c r="F32" s="64"/>
      <c r="G32" s="64" t="s">
        <v>19</v>
      </c>
      <c r="H32" s="65"/>
      <c r="I32" s="63" t="s">
        <v>21</v>
      </c>
      <c r="J32" s="64"/>
      <c r="K32" s="64" t="s">
        <v>20</v>
      </c>
      <c r="L32" s="64"/>
      <c r="M32" s="64" t="s">
        <v>19</v>
      </c>
      <c r="N32" s="65"/>
      <c r="O32" s="63" t="s">
        <v>21</v>
      </c>
      <c r="P32" s="64"/>
      <c r="Q32" s="64" t="s">
        <v>20</v>
      </c>
      <c r="R32" s="64"/>
      <c r="S32" s="64" t="s">
        <v>19</v>
      </c>
      <c r="T32" s="65"/>
      <c r="U32" s="63" t="s">
        <v>21</v>
      </c>
      <c r="V32" s="64"/>
      <c r="W32" s="64" t="s">
        <v>20</v>
      </c>
      <c r="X32" s="64"/>
      <c r="Y32" s="64" t="s">
        <v>19</v>
      </c>
      <c r="Z32" s="65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>
        <v>627.14199999999994</v>
      </c>
      <c r="D34" s="39">
        <v>0.57692686278965144</v>
      </c>
      <c r="E34" s="20"/>
      <c r="F34" s="45"/>
      <c r="G34" s="20">
        <v>88672.904295853994</v>
      </c>
      <c r="H34" s="39">
        <v>0.36438230525274418</v>
      </c>
      <c r="I34" s="17">
        <v>1766.6679999999997</v>
      </c>
      <c r="J34" s="75">
        <v>0.44167045081264444</v>
      </c>
      <c r="K34" s="17"/>
      <c r="L34" s="43"/>
      <c r="M34" s="17">
        <v>67464.923768620007</v>
      </c>
      <c r="N34" s="75">
        <v>0.25831688547736892</v>
      </c>
      <c r="O34" s="17">
        <v>2626.9632332547944</v>
      </c>
      <c r="P34" s="75">
        <v>0.42280507502811321</v>
      </c>
      <c r="Q34" s="17"/>
      <c r="R34" s="43"/>
      <c r="S34" s="17">
        <v>79830.487382305</v>
      </c>
      <c r="T34" s="75">
        <v>0.28966941558846687</v>
      </c>
      <c r="U34" s="17">
        <v>3272.8596200299085</v>
      </c>
      <c r="V34" s="75">
        <v>0.35289426622629405</v>
      </c>
      <c r="W34" s="17"/>
      <c r="X34" s="43"/>
      <c r="Y34" s="92">
        <v>133425.53904487099</v>
      </c>
      <c r="Z34" s="96">
        <v>0.38825078384201761</v>
      </c>
    </row>
    <row r="35" spans="2:26" x14ac:dyDescent="0.25">
      <c r="B35" s="41" t="s">
        <v>38</v>
      </c>
      <c r="C35" s="70">
        <v>45.552</v>
      </c>
      <c r="D35" s="39">
        <v>4.1904660274378377E-2</v>
      </c>
      <c r="E35" s="13"/>
      <c r="F35" s="40"/>
      <c r="G35" s="13">
        <v>12769.532255599999</v>
      </c>
      <c r="H35" s="39">
        <v>5.2365587151105161E-2</v>
      </c>
      <c r="I35" s="17">
        <v>157.31100000000001</v>
      </c>
      <c r="J35" s="75">
        <v>3.9328057273798997E-2</v>
      </c>
      <c r="K35" s="10"/>
      <c r="L35" s="38"/>
      <c r="M35" s="10">
        <v>12862.370088</v>
      </c>
      <c r="N35" s="75">
        <v>4.9248812499731287E-2</v>
      </c>
      <c r="O35" s="17">
        <v>223.09800000000001</v>
      </c>
      <c r="P35" s="75">
        <v>3.5907227567761338E-2</v>
      </c>
      <c r="Q35" s="10"/>
      <c r="R35" s="38"/>
      <c r="S35" s="10">
        <v>12242.343400000002</v>
      </c>
      <c r="T35" s="75">
        <v>4.4422031912802432E-2</v>
      </c>
      <c r="U35" s="74">
        <v>546.15499999999997</v>
      </c>
      <c r="V35" s="38">
        <v>5.8888858780035407E-2</v>
      </c>
      <c r="W35" s="10"/>
      <c r="X35" s="38"/>
      <c r="Y35" s="93">
        <v>12287.882300000001</v>
      </c>
      <c r="Z35" s="97">
        <v>3.5756122620040846E-2</v>
      </c>
    </row>
    <row r="36" spans="2:26" x14ac:dyDescent="0.25">
      <c r="B36" s="41" t="s">
        <v>39</v>
      </c>
      <c r="C36" s="13"/>
      <c r="D36" s="39">
        <v>0</v>
      </c>
      <c r="E36" s="13"/>
      <c r="F36" s="40"/>
      <c r="G36" s="13">
        <v>397.36392000000006</v>
      </c>
      <c r="H36" s="39">
        <v>1.6295189649048795E-3</v>
      </c>
      <c r="I36" s="17">
        <v>11.561999999999999</v>
      </c>
      <c r="J36" s="75">
        <v>2.8905225839239721E-3</v>
      </c>
      <c r="K36" s="10"/>
      <c r="L36" s="38"/>
      <c r="M36" s="10">
        <v>855.51404250000007</v>
      </c>
      <c r="N36" s="75">
        <v>3.2756832824517969E-3</v>
      </c>
      <c r="O36" s="17">
        <v>31.259</v>
      </c>
      <c r="P36" s="75">
        <v>5.0310806306674716E-3</v>
      </c>
      <c r="Q36" s="10"/>
      <c r="R36" s="38"/>
      <c r="S36" s="10">
        <v>914.33233990000008</v>
      </c>
      <c r="T36" s="75">
        <v>3.3177063454979641E-3</v>
      </c>
      <c r="U36" s="74">
        <v>-26.332000000000001</v>
      </c>
      <c r="V36" s="38">
        <v>-2.8392332385419753E-3</v>
      </c>
      <c r="W36" s="10"/>
      <c r="X36" s="38"/>
      <c r="Y36" s="93">
        <v>305.0327097491097</v>
      </c>
      <c r="Z36" s="97">
        <v>8.8760509798441786E-4</v>
      </c>
    </row>
    <row r="37" spans="2:26" x14ac:dyDescent="0.25">
      <c r="B37" s="41" t="s">
        <v>13</v>
      </c>
      <c r="C37" s="70">
        <v>458</v>
      </c>
      <c r="D37" s="39">
        <v>0.42132802962911176</v>
      </c>
      <c r="E37" s="13"/>
      <c r="F37" s="40"/>
      <c r="G37" s="13">
        <v>64768.647367265869</v>
      </c>
      <c r="H37" s="39">
        <v>0.26560473637414339</v>
      </c>
      <c r="I37" s="17">
        <v>1774.3247476249487</v>
      </c>
      <c r="J37" s="75">
        <v>0.4435846526747203</v>
      </c>
      <c r="K37" s="10"/>
      <c r="L37" s="38"/>
      <c r="M37" s="10">
        <v>76687.505065009304</v>
      </c>
      <c r="N37" s="75">
        <v>0.29362928699605589</v>
      </c>
      <c r="O37" s="17">
        <v>2712.6434533907473</v>
      </c>
      <c r="P37" s="75">
        <v>0.43659515455584336</v>
      </c>
      <c r="Q37" s="10"/>
      <c r="R37" s="38"/>
      <c r="S37" s="10">
        <v>76780.793026261454</v>
      </c>
      <c r="T37" s="75">
        <v>0.27860342800895982</v>
      </c>
      <c r="U37" s="74">
        <v>4560.4638440429717</v>
      </c>
      <c r="V37" s="38">
        <v>0.49172947475222967</v>
      </c>
      <c r="W37" s="10"/>
      <c r="X37" s="38"/>
      <c r="Y37" s="93">
        <v>74710.182754002628</v>
      </c>
      <c r="Z37" s="97">
        <v>0.21739681340516898</v>
      </c>
    </row>
    <row r="38" spans="2:26" x14ac:dyDescent="0.25">
      <c r="B38" s="41" t="s">
        <v>12</v>
      </c>
      <c r="C38" s="70">
        <v>-27.297000000000001</v>
      </c>
      <c r="D38" s="76">
        <v>-2.5111334551934199E-2</v>
      </c>
      <c r="E38" s="13"/>
      <c r="F38" s="40"/>
      <c r="G38" s="13">
        <v>216.80779999999999</v>
      </c>
      <c r="H38" s="39">
        <v>8.890903377420478E-4</v>
      </c>
      <c r="I38" s="17">
        <v>4.4429999999999978</v>
      </c>
      <c r="J38" s="75">
        <v>1.1107586784617023E-3</v>
      </c>
      <c r="K38" s="10"/>
      <c r="L38" s="38"/>
      <c r="M38" s="10">
        <v>244.8314</v>
      </c>
      <c r="N38" s="75">
        <v>9.374365400896021E-4</v>
      </c>
      <c r="O38" s="17">
        <v>16.762</v>
      </c>
      <c r="P38" s="75">
        <v>2.6978141825153767E-3</v>
      </c>
      <c r="Q38" s="10"/>
      <c r="R38" s="38"/>
      <c r="S38" s="10">
        <v>49.666765928000004</v>
      </c>
      <c r="T38" s="75">
        <v>1.8021865495615035E-4</v>
      </c>
      <c r="U38" s="74">
        <v>6.2809999999999988</v>
      </c>
      <c r="V38" s="75">
        <v>6.7724532778680468E-4</v>
      </c>
      <c r="W38" s="10"/>
      <c r="X38" s="38"/>
      <c r="Y38" s="93">
        <v>45.065680958999998</v>
      </c>
      <c r="Z38" s="97">
        <v>1.3113520906085207E-4</v>
      </c>
    </row>
    <row r="39" spans="2:26" x14ac:dyDescent="0.25">
      <c r="B39" s="41" t="s">
        <v>11</v>
      </c>
      <c r="C39" s="13">
        <v>19.97</v>
      </c>
      <c r="D39" s="39">
        <v>1.8371006008064107E-2</v>
      </c>
      <c r="E39" s="13"/>
      <c r="F39" s="40"/>
      <c r="G39" s="13">
        <v>181.69638000000003</v>
      </c>
      <c r="H39" s="39">
        <v>7.4510463120195628E-4</v>
      </c>
      <c r="I39" s="17">
        <v>9.9699999999999989</v>
      </c>
      <c r="J39" s="75">
        <v>2.4925194742883585E-3</v>
      </c>
      <c r="K39" s="10"/>
      <c r="L39" s="38"/>
      <c r="M39" s="10">
        <v>198.3665</v>
      </c>
      <c r="N39" s="75">
        <v>7.5952678222517228E-4</v>
      </c>
      <c r="O39" s="17">
        <v>34.427999999999997</v>
      </c>
      <c r="P39" s="75">
        <v>5.5411255623218818E-3</v>
      </c>
      <c r="Q39" s="10"/>
      <c r="R39" s="38"/>
      <c r="S39" s="10">
        <v>33.7896</v>
      </c>
      <c r="T39" s="75">
        <v>1.2260746496629306E-4</v>
      </c>
      <c r="U39" s="74">
        <v>30.04</v>
      </c>
      <c r="V39" s="38">
        <v>3.2390462739556787E-3</v>
      </c>
      <c r="W39" s="10"/>
      <c r="X39" s="38"/>
      <c r="Y39" s="93">
        <v>43.825400000000002</v>
      </c>
      <c r="Z39" s="97">
        <v>1.2752615446783193E-4</v>
      </c>
    </row>
    <row r="40" spans="2:26" x14ac:dyDescent="0.25">
      <c r="B40" s="41" t="s">
        <v>10</v>
      </c>
      <c r="C40" s="13"/>
      <c r="D40" s="39">
        <v>0</v>
      </c>
      <c r="E40" s="13"/>
      <c r="F40" s="40"/>
      <c r="G40" s="13">
        <v>0</v>
      </c>
      <c r="H40" s="39">
        <v>0</v>
      </c>
      <c r="I40" s="17">
        <v>0</v>
      </c>
      <c r="J40" s="75">
        <v>0</v>
      </c>
      <c r="K40" s="10"/>
      <c r="L40" s="38"/>
      <c r="M40" s="10">
        <v>0</v>
      </c>
      <c r="N40" s="75">
        <v>0</v>
      </c>
      <c r="O40" s="17">
        <v>0</v>
      </c>
      <c r="P40" s="75">
        <v>0</v>
      </c>
      <c r="Q40" s="10"/>
      <c r="R40" s="38"/>
      <c r="S40" s="10">
        <v>0</v>
      </c>
      <c r="T40" s="75">
        <v>0</v>
      </c>
      <c r="U40" s="74">
        <v>0</v>
      </c>
      <c r="V40" s="38">
        <v>0</v>
      </c>
      <c r="W40" s="10"/>
      <c r="X40" s="38"/>
      <c r="Y40" s="93">
        <v>0</v>
      </c>
      <c r="Z40" s="97">
        <v>0</v>
      </c>
    </row>
    <row r="41" spans="2:26" x14ac:dyDescent="0.25">
      <c r="B41" s="41" t="s">
        <v>9</v>
      </c>
      <c r="C41" s="70">
        <v>-36.700000000000003</v>
      </c>
      <c r="D41" s="76">
        <v>-3.3761438182070745E-2</v>
      </c>
      <c r="E41" s="13"/>
      <c r="F41" s="40"/>
      <c r="G41" s="13">
        <v>2089.13</v>
      </c>
      <c r="H41" s="39">
        <v>8.5671516305550095E-3</v>
      </c>
      <c r="I41" s="17">
        <v>30.689999999999998</v>
      </c>
      <c r="J41" s="75">
        <v>7.672559946430263E-3</v>
      </c>
      <c r="K41" s="10"/>
      <c r="L41" s="38"/>
      <c r="M41" s="10">
        <v>3199.52</v>
      </c>
      <c r="N41" s="75">
        <v>1.2250662940895178E-2</v>
      </c>
      <c r="O41" s="17">
        <v>69.22999999999999</v>
      </c>
      <c r="P41" s="75">
        <v>1.1142445761576154E-2</v>
      </c>
      <c r="Q41" s="10"/>
      <c r="R41" s="38"/>
      <c r="S41" s="10">
        <v>5212.6850000000004</v>
      </c>
      <c r="T41" s="75">
        <v>1.891452084421897E-2</v>
      </c>
      <c r="U41" s="74">
        <v>200.13</v>
      </c>
      <c r="V41" s="38">
        <v>2.157890581913282E-2</v>
      </c>
      <c r="W41" s="10"/>
      <c r="X41" s="38"/>
      <c r="Y41" s="93">
        <v>4078.34</v>
      </c>
      <c r="Z41" s="97">
        <v>1.1867433424734005E-2</v>
      </c>
    </row>
    <row r="42" spans="2:26" x14ac:dyDescent="0.25">
      <c r="B42" s="41" t="s">
        <v>8</v>
      </c>
      <c r="C42" s="13"/>
      <c r="D42" s="39">
        <v>0</v>
      </c>
      <c r="E42" s="13"/>
      <c r="F42" s="40"/>
      <c r="G42" s="13">
        <v>74564.142999999996</v>
      </c>
      <c r="H42" s="39">
        <v>0.305774326769223</v>
      </c>
      <c r="I42" s="17">
        <v>0</v>
      </c>
      <c r="J42" s="75">
        <v>0</v>
      </c>
      <c r="K42" s="10"/>
      <c r="L42" s="38"/>
      <c r="M42" s="10">
        <v>79405.719299999997</v>
      </c>
      <c r="N42" s="75">
        <v>0.3040370751624103</v>
      </c>
      <c r="O42" s="17">
        <v>0</v>
      </c>
      <c r="P42" s="75">
        <v>0</v>
      </c>
      <c r="Q42" s="10"/>
      <c r="R42" s="38"/>
      <c r="S42" s="10">
        <v>80021.057249999998</v>
      </c>
      <c r="T42" s="75">
        <v>0.29036090907690842</v>
      </c>
      <c r="U42" s="74">
        <v>0</v>
      </c>
      <c r="V42" s="38">
        <v>0</v>
      </c>
      <c r="W42" s="10"/>
      <c r="X42" s="38"/>
      <c r="Y42" s="93">
        <v>98065.164560000005</v>
      </c>
      <c r="Z42" s="97">
        <v>0.28535674114992488</v>
      </c>
    </row>
    <row r="43" spans="2:26" x14ac:dyDescent="0.25">
      <c r="B43" s="41" t="s">
        <v>7</v>
      </c>
      <c r="C43" s="13"/>
      <c r="D43" s="39">
        <v>0</v>
      </c>
      <c r="E43" s="13"/>
      <c r="F43" s="40"/>
      <c r="G43" s="13">
        <v>0</v>
      </c>
      <c r="H43" s="39">
        <v>0</v>
      </c>
      <c r="I43" s="17">
        <v>245</v>
      </c>
      <c r="J43" s="75">
        <v>6.1250478555731978E-2</v>
      </c>
      <c r="K43" s="10"/>
      <c r="L43" s="38"/>
      <c r="M43" s="10">
        <v>20242.24007</v>
      </c>
      <c r="N43" s="75">
        <v>7.7505644679905866E-2</v>
      </c>
      <c r="O43" s="17">
        <v>498.79441458733089</v>
      </c>
      <c r="P43" s="75">
        <v>8.0280076711201284E-2</v>
      </c>
      <c r="Q43" s="10"/>
      <c r="R43" s="38"/>
      <c r="S43" s="10">
        <v>20496.952489999996</v>
      </c>
      <c r="T43" s="75">
        <v>7.4374345488950666E-2</v>
      </c>
      <c r="U43" s="10">
        <v>684.73746641074854</v>
      </c>
      <c r="V43" s="38">
        <v>7.3831436059107414E-2</v>
      </c>
      <c r="W43" s="10"/>
      <c r="X43" s="38"/>
      <c r="Y43" s="93">
        <v>20687.504179999996</v>
      </c>
      <c r="Z43" s="97">
        <v>6.0197918412897504E-2</v>
      </c>
    </row>
    <row r="44" spans="2:26" x14ac:dyDescent="0.25">
      <c r="B44" s="41" t="s">
        <v>6</v>
      </c>
      <c r="C44" s="13"/>
      <c r="D44" s="39">
        <v>0</v>
      </c>
      <c r="E44" s="13"/>
      <c r="F44" s="40"/>
      <c r="G44" s="13">
        <v>0</v>
      </c>
      <c r="H44" s="39">
        <v>0</v>
      </c>
      <c r="I44" s="17">
        <v>0</v>
      </c>
      <c r="J44" s="75">
        <v>0</v>
      </c>
      <c r="K44" s="10"/>
      <c r="L44" s="38"/>
      <c r="M44" s="10">
        <v>0</v>
      </c>
      <c r="N44" s="75">
        <v>0</v>
      </c>
      <c r="O44" s="17">
        <v>0</v>
      </c>
      <c r="P44" s="75">
        <v>0</v>
      </c>
      <c r="Q44" s="10"/>
      <c r="R44" s="38"/>
      <c r="S44" s="10">
        <v>0</v>
      </c>
      <c r="T44" s="75">
        <v>0</v>
      </c>
      <c r="U44" s="10">
        <v>0</v>
      </c>
      <c r="V44" s="38">
        <v>0</v>
      </c>
      <c r="W44" s="10"/>
      <c r="X44" s="38"/>
      <c r="Y44" s="93">
        <v>0</v>
      </c>
      <c r="Z44" s="97">
        <v>0</v>
      </c>
    </row>
    <row r="45" spans="2:26" x14ac:dyDescent="0.25">
      <c r="B45" s="41" t="s">
        <v>5</v>
      </c>
      <c r="C45" s="13"/>
      <c r="D45" s="39">
        <v>0</v>
      </c>
      <c r="E45" s="87"/>
      <c r="F45" s="88"/>
      <c r="G45" s="66">
        <v>10.28547</v>
      </c>
      <c r="H45" s="39">
        <v>4.2178888380103031E-5</v>
      </c>
      <c r="I45" s="17">
        <v>0</v>
      </c>
      <c r="J45" s="75">
        <v>0</v>
      </c>
      <c r="K45" s="10"/>
      <c r="L45" s="38"/>
      <c r="M45" s="58">
        <v>10.181925</v>
      </c>
      <c r="N45" s="75">
        <v>3.8985638865978064E-5</v>
      </c>
      <c r="O45" s="17">
        <v>0</v>
      </c>
      <c r="P45" s="75">
        <v>0</v>
      </c>
      <c r="Q45" s="10"/>
      <c r="R45" s="38"/>
      <c r="S45" s="58">
        <v>9.5951699999999995</v>
      </c>
      <c r="T45" s="75">
        <v>3.4816614272457383E-5</v>
      </c>
      <c r="U45" s="58">
        <v>0</v>
      </c>
      <c r="V45" s="59">
        <v>0</v>
      </c>
      <c r="W45" s="10"/>
      <c r="X45" s="38"/>
      <c r="Y45" s="94">
        <v>9.5951699999999995</v>
      </c>
      <c r="Z45" s="98">
        <v>2.7920683703174571E-5</v>
      </c>
    </row>
    <row r="46" spans="2:26" x14ac:dyDescent="0.25">
      <c r="B46" s="36" t="s">
        <v>0</v>
      </c>
      <c r="C46" s="83">
        <v>1087.039</v>
      </c>
      <c r="D46" s="85">
        <v>1</v>
      </c>
      <c r="E46" s="102"/>
      <c r="F46" s="103"/>
      <c r="G46" s="84">
        <f>SUM(G34:G45)</f>
        <v>243670.51048871991</v>
      </c>
      <c r="H46" s="85">
        <v>1</v>
      </c>
      <c r="I46" s="77">
        <v>3999.9687476249483</v>
      </c>
      <c r="J46" s="79">
        <v>1</v>
      </c>
      <c r="K46" s="32"/>
      <c r="L46" s="33"/>
      <c r="M46" s="77">
        <v>261171.17215912932</v>
      </c>
      <c r="N46" s="79">
        <v>0.99999999999999989</v>
      </c>
      <c r="O46" s="77">
        <v>6213.178101232872</v>
      </c>
      <c r="P46" s="79">
        <v>1</v>
      </c>
      <c r="Q46" s="32"/>
      <c r="R46" s="33"/>
      <c r="S46" s="77">
        <v>275591.70242439443</v>
      </c>
      <c r="T46" s="79">
        <v>0.99999999999999989</v>
      </c>
      <c r="U46" s="77">
        <v>9274.3349304836302</v>
      </c>
      <c r="V46" s="80">
        <v>0.99999999999999978</v>
      </c>
      <c r="W46" s="32"/>
      <c r="X46" s="33"/>
      <c r="Y46" s="95">
        <v>343658.13179958169</v>
      </c>
      <c r="Z46" s="99">
        <v>1</v>
      </c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ht="15.75" x14ac:dyDescent="0.25">
      <c r="B48" s="27" t="s">
        <v>4</v>
      </c>
      <c r="C48" s="104">
        <v>1022.67</v>
      </c>
      <c r="D48" s="18">
        <v>0.94078501323319585</v>
      </c>
      <c r="E48" s="20"/>
      <c r="F48" s="18"/>
      <c r="G48" s="19">
        <f>G50-G49</f>
        <v>242223.79367599022</v>
      </c>
      <c r="H48" s="18">
        <f>G48/$G$50</f>
        <v>0.9940628153573936</v>
      </c>
      <c r="I48" s="17">
        <v>3867.0507476249486</v>
      </c>
      <c r="J48" s="15">
        <v>0.96668033839888867</v>
      </c>
      <c r="K48" s="17"/>
      <c r="L48" s="15"/>
      <c r="M48" s="16">
        <v>259800.66240947883</v>
      </c>
      <c r="N48" s="15">
        <v>0.99475244630438975</v>
      </c>
      <c r="O48" s="17">
        <v>5934.6241012328728</v>
      </c>
      <c r="P48" s="15">
        <v>0.95511004249492459</v>
      </c>
      <c r="Q48" s="17"/>
      <c r="R48" s="15"/>
      <c r="S48" s="16">
        <v>274100.16566318355</v>
      </c>
      <c r="T48" s="15">
        <v>0.99458787493204714</v>
      </c>
      <c r="U48" s="72">
        <v>9174.1009304836298</v>
      </c>
      <c r="V48" s="15">
        <v>0.98915264916141632</v>
      </c>
      <c r="W48" s="17"/>
      <c r="X48" s="15"/>
      <c r="Y48" s="16">
        <v>343658.13179958169</v>
      </c>
      <c r="Z48" s="15">
        <v>1</v>
      </c>
    </row>
    <row r="49" spans="2:26" ht="15.75" x14ac:dyDescent="0.25">
      <c r="B49" s="26" t="s">
        <v>3</v>
      </c>
      <c r="C49" s="105">
        <v>64.369</v>
      </c>
      <c r="D49" s="91">
        <v>5.9214986766804145E-2</v>
      </c>
      <c r="E49" s="13"/>
      <c r="F49" s="11"/>
      <c r="G49" s="12">
        <v>1446.7168127297</v>
      </c>
      <c r="H49" s="18">
        <f>G49/$G$50</f>
        <v>5.9371846426064427E-3</v>
      </c>
      <c r="I49" s="17">
        <v>133.29000000000002</v>
      </c>
      <c r="J49" s="15">
        <v>3.3319661601111335E-2</v>
      </c>
      <c r="K49" s="10"/>
      <c r="L49" s="8"/>
      <c r="M49" s="16">
        <v>1370.5097496505</v>
      </c>
      <c r="N49" s="15">
        <v>5.2475536956102502E-3</v>
      </c>
      <c r="O49" s="17">
        <v>278.92600000000004</v>
      </c>
      <c r="P49" s="15">
        <v>4.4889957505075309E-2</v>
      </c>
      <c r="Q49" s="10"/>
      <c r="R49" s="8"/>
      <c r="S49" s="16">
        <v>1491.5367612108998</v>
      </c>
      <c r="T49" s="15">
        <v>5.4121250679529682E-3</v>
      </c>
      <c r="U49" s="71">
        <v>100.60600000000002</v>
      </c>
      <c r="V49" s="59">
        <v>1.0847350838583739E-2</v>
      </c>
      <c r="W49" s="10"/>
      <c r="X49" s="8"/>
      <c r="Y49" s="58">
        <v>0</v>
      </c>
      <c r="Z49" s="59">
        <v>0</v>
      </c>
    </row>
    <row r="50" spans="2:26" x14ac:dyDescent="0.25">
      <c r="B50" s="25" t="s">
        <v>0</v>
      </c>
      <c r="C50" s="106">
        <v>1087.039</v>
      </c>
      <c r="D50" s="68">
        <v>1</v>
      </c>
      <c r="E50" s="107"/>
      <c r="F50" s="68"/>
      <c r="G50" s="67">
        <f>G46</f>
        <v>243670.51048871991</v>
      </c>
      <c r="H50" s="68">
        <f>SUM(H48:H49)</f>
        <v>1</v>
      </c>
      <c r="I50" s="17">
        <v>4000.3407476249486</v>
      </c>
      <c r="J50" s="57">
        <v>1</v>
      </c>
      <c r="K50" s="4"/>
      <c r="L50" s="2"/>
      <c r="M50" s="16">
        <v>261171.17215912932</v>
      </c>
      <c r="N50" s="57">
        <v>1</v>
      </c>
      <c r="O50" s="17">
        <v>6213.5501012328732</v>
      </c>
      <c r="P50" s="57">
        <v>0.99999999999999989</v>
      </c>
      <c r="Q50" s="4"/>
      <c r="R50" s="2"/>
      <c r="S50" s="16">
        <v>275591.70242439443</v>
      </c>
      <c r="T50" s="57">
        <v>1.0000000000000002</v>
      </c>
      <c r="U50" s="69">
        <v>9274.7069304836295</v>
      </c>
      <c r="V50" s="57">
        <v>1</v>
      </c>
      <c r="W50" s="4"/>
      <c r="X50" s="2"/>
      <c r="Y50" s="95">
        <v>343658.13179958169</v>
      </c>
      <c r="Z50" s="99">
        <v>1</v>
      </c>
    </row>
    <row r="51" spans="2:26" x14ac:dyDescent="0.25">
      <c r="B51" s="24"/>
      <c r="C51" s="7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ht="15.75" x14ac:dyDescent="0.25">
      <c r="B52" s="21" t="s">
        <v>2</v>
      </c>
      <c r="C52" s="104">
        <v>1108.5830000000001</v>
      </c>
      <c r="D52" s="18">
        <v>1.019818976136091</v>
      </c>
      <c r="E52" s="20"/>
      <c r="F52" s="18"/>
      <c r="G52" s="19">
        <f>G54-G53</f>
        <v>168492.19576871992</v>
      </c>
      <c r="H52" s="18">
        <f>G52/$G$54</f>
        <v>0.69147553157245845</v>
      </c>
      <c r="I52" s="17">
        <v>3765.3227476249485</v>
      </c>
      <c r="J52" s="15">
        <v>0.94125050468774862</v>
      </c>
      <c r="K52" s="17"/>
      <c r="L52" s="15"/>
      <c r="M52" s="16">
        <v>160667.69874662932</v>
      </c>
      <c r="N52" s="15">
        <v>0.61518159687523211</v>
      </c>
      <c r="O52" s="17">
        <v>5692.7216866455419</v>
      </c>
      <c r="P52" s="15">
        <v>0.9161786086694641</v>
      </c>
      <c r="Q52" s="17"/>
      <c r="R52" s="15"/>
      <c r="S52" s="16">
        <v>174159.36034449443</v>
      </c>
      <c r="T52" s="15">
        <v>0.63194703908864291</v>
      </c>
      <c r="U52" s="72">
        <v>8636.0074640728799</v>
      </c>
      <c r="V52" s="15">
        <v>0.93113534786619456</v>
      </c>
      <c r="W52" s="17"/>
      <c r="X52" s="15"/>
      <c r="Y52" s="16">
        <v>224600.43034983258</v>
      </c>
      <c r="Z52" s="15">
        <v>0.65355773533919315</v>
      </c>
    </row>
    <row r="53" spans="2:26" ht="15.75" x14ac:dyDescent="0.25">
      <c r="B53" s="14" t="s">
        <v>1</v>
      </c>
      <c r="C53" s="108">
        <v>-21.543999999999997</v>
      </c>
      <c r="D53" s="76">
        <v>-1.981897613609096E-2</v>
      </c>
      <c r="E53" s="13"/>
      <c r="F53" s="11"/>
      <c r="G53" s="12">
        <v>75178.314719999995</v>
      </c>
      <c r="H53" s="18">
        <f>G53/$G$54</f>
        <v>0.30852446842754155</v>
      </c>
      <c r="I53" s="17">
        <v>235.01800000000003</v>
      </c>
      <c r="J53" s="15">
        <v>5.8749495312251362E-2</v>
      </c>
      <c r="K53" s="10"/>
      <c r="L53" s="8"/>
      <c r="M53" s="16">
        <v>100503.4734125</v>
      </c>
      <c r="N53" s="15">
        <v>0.38481840312476795</v>
      </c>
      <c r="O53" s="17">
        <v>520.82841458733094</v>
      </c>
      <c r="P53" s="15">
        <v>8.3821391330535788E-2</v>
      </c>
      <c r="Q53" s="10"/>
      <c r="R53" s="8"/>
      <c r="S53" s="16">
        <v>101432.3420799</v>
      </c>
      <c r="T53" s="15">
        <v>0.36805296091135709</v>
      </c>
      <c r="U53" s="100">
        <v>638.69946641074864</v>
      </c>
      <c r="V53" s="86">
        <v>6.886465213380534E-2</v>
      </c>
      <c r="W53" s="10"/>
      <c r="X53" s="8"/>
      <c r="Y53" s="58">
        <v>119057.70144974912</v>
      </c>
      <c r="Z53" s="59">
        <v>0.34644226466080685</v>
      </c>
    </row>
    <row r="54" spans="2:26" x14ac:dyDescent="0.25">
      <c r="B54" s="7" t="s">
        <v>0</v>
      </c>
      <c r="C54" s="109">
        <v>1087.039</v>
      </c>
      <c r="D54" s="68">
        <v>1</v>
      </c>
      <c r="E54" s="107"/>
      <c r="F54" s="68"/>
      <c r="G54" s="67">
        <f>G46</f>
        <v>243670.51048871991</v>
      </c>
      <c r="H54" s="68">
        <f>SUM(H52:H53)</f>
        <v>1</v>
      </c>
      <c r="I54" s="17">
        <v>4000.3407476249486</v>
      </c>
      <c r="J54" s="57">
        <v>1</v>
      </c>
      <c r="K54" s="4"/>
      <c r="L54" s="2"/>
      <c r="M54" s="16">
        <v>261171.17215912932</v>
      </c>
      <c r="N54" s="57">
        <v>1</v>
      </c>
      <c r="O54" s="17">
        <v>6213.5501012328732</v>
      </c>
      <c r="P54" s="57">
        <v>0.99999999999999989</v>
      </c>
      <c r="Q54" s="4"/>
      <c r="R54" s="2"/>
      <c r="S54" s="16">
        <v>275591.70242439443</v>
      </c>
      <c r="T54" s="57">
        <v>1</v>
      </c>
      <c r="U54" s="69">
        <v>9274.7069304836295</v>
      </c>
      <c r="V54" s="57">
        <v>0.99999999999999989</v>
      </c>
      <c r="W54" s="4"/>
      <c r="X54" s="2"/>
      <c r="Y54" s="101">
        <v>343658.13179958169</v>
      </c>
      <c r="Z54" s="57">
        <v>1</v>
      </c>
    </row>
  </sheetData>
  <sheetProtection algorithmName="SHA-512" hashValue="1frGbbvjunsSbO8HFGK02H8IzZ83uCNwFuQKChpI8jDz10z4sE7rk8K6aHykTuKsGD/2m/Jr9GzUusxKLxfB7w==" saltValue="/6RBBY1MMRvws0U3Mk9XfA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workbookViewId="0">
      <selection activeCell="A12" sqref="A12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5" t="s">
        <v>33</v>
      </c>
    </row>
    <row r="2" spans="1:29" ht="18.75" x14ac:dyDescent="0.3">
      <c r="B2" s="56" t="s">
        <v>37</v>
      </c>
    </row>
    <row r="3" spans="1:29" ht="18.75" x14ac:dyDescent="0.3">
      <c r="B3" s="55" t="s">
        <v>32</v>
      </c>
      <c r="C3" s="54" t="s">
        <v>31</v>
      </c>
      <c r="D3" s="54"/>
      <c r="E3" s="54"/>
      <c r="F3" s="54"/>
      <c r="G3" s="54"/>
      <c r="H3" s="54"/>
    </row>
    <row r="4" spans="1:29" x14ac:dyDescent="0.25">
      <c r="A4" s="30"/>
      <c r="B4" s="24"/>
      <c r="C4" s="53"/>
      <c r="D4" s="30"/>
      <c r="E4" s="30"/>
      <c r="F4" s="30"/>
      <c r="G4" s="30"/>
      <c r="H4" s="30"/>
    </row>
    <row r="5" spans="1:29" x14ac:dyDescent="0.25">
      <c r="A5" s="30"/>
    </row>
    <row r="6" spans="1:29" ht="18.75" x14ac:dyDescent="0.3">
      <c r="A6" s="30"/>
      <c r="B6" s="51" t="s">
        <v>30</v>
      </c>
      <c r="C6" s="116" t="s">
        <v>25</v>
      </c>
      <c r="D6" s="117"/>
      <c r="E6" s="117"/>
      <c r="F6" s="117"/>
      <c r="G6" s="117"/>
      <c r="H6" s="118"/>
      <c r="I6" s="116" t="s">
        <v>29</v>
      </c>
      <c r="J6" s="117"/>
      <c r="K6" s="117"/>
      <c r="L6" s="117"/>
      <c r="M6" s="117"/>
      <c r="N6" s="118"/>
      <c r="O6" s="116" t="s">
        <v>28</v>
      </c>
      <c r="P6" s="117"/>
      <c r="Q6" s="117"/>
      <c r="R6" s="117"/>
      <c r="S6" s="117"/>
      <c r="T6" s="118"/>
      <c r="U6" s="116" t="s">
        <v>27</v>
      </c>
      <c r="V6" s="117"/>
      <c r="W6" s="117"/>
      <c r="X6" s="117"/>
      <c r="Y6" s="117"/>
      <c r="Z6" s="118"/>
      <c r="AC6" s="1">
        <v>2021</v>
      </c>
    </row>
    <row r="7" spans="1:29" ht="27.75" customHeight="1" x14ac:dyDescent="0.3">
      <c r="A7" s="30"/>
      <c r="B7" s="50">
        <v>2023</v>
      </c>
      <c r="C7" s="110" t="s">
        <v>21</v>
      </c>
      <c r="D7" s="111"/>
      <c r="E7" s="111" t="s">
        <v>20</v>
      </c>
      <c r="F7" s="111"/>
      <c r="G7" s="111" t="s">
        <v>19</v>
      </c>
      <c r="H7" s="112"/>
      <c r="I7" s="110" t="s">
        <v>21</v>
      </c>
      <c r="J7" s="111"/>
      <c r="K7" s="111" t="s">
        <v>20</v>
      </c>
      <c r="L7" s="111"/>
      <c r="M7" s="111" t="s">
        <v>19</v>
      </c>
      <c r="N7" s="112"/>
      <c r="O7" s="110" t="s">
        <v>21</v>
      </c>
      <c r="P7" s="111"/>
      <c r="Q7" s="111" t="s">
        <v>20</v>
      </c>
      <c r="R7" s="111"/>
      <c r="S7" s="111" t="s">
        <v>19</v>
      </c>
      <c r="T7" s="112"/>
      <c r="U7" s="110" t="s">
        <v>21</v>
      </c>
      <c r="V7" s="111"/>
      <c r="W7" s="111" t="s">
        <v>20</v>
      </c>
      <c r="X7" s="111"/>
      <c r="Y7" s="111" t="s">
        <v>19</v>
      </c>
      <c r="Z7" s="112"/>
      <c r="AC7" s="1">
        <f>AC6+1</f>
        <v>2022</v>
      </c>
    </row>
    <row r="8" spans="1:29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  <c r="AC8" s="1">
        <f>AC7+1</f>
        <v>2023</v>
      </c>
    </row>
    <row r="9" spans="1:29" x14ac:dyDescent="0.25">
      <c r="A9" s="52"/>
      <c r="B9" s="46" t="s">
        <v>16</v>
      </c>
      <c r="C9" s="20"/>
      <c r="D9" s="45"/>
      <c r="E9" s="20"/>
      <c r="F9" s="45"/>
      <c r="G9" s="20">
        <v>183</v>
      </c>
      <c r="H9" s="44">
        <v>1</v>
      </c>
      <c r="I9" s="17">
        <v>4</v>
      </c>
      <c r="J9" s="43">
        <v>1</v>
      </c>
      <c r="K9" s="17"/>
      <c r="L9" s="43"/>
      <c r="M9" s="17">
        <v>867</v>
      </c>
      <c r="N9" s="42">
        <v>1</v>
      </c>
      <c r="O9" s="20">
        <v>20.529279891552424</v>
      </c>
      <c r="P9" s="45">
        <v>1</v>
      </c>
      <c r="Q9" s="20"/>
      <c r="R9" s="45"/>
      <c r="S9" s="20">
        <v>1905</v>
      </c>
      <c r="T9" s="44">
        <v>1</v>
      </c>
      <c r="U9" s="17">
        <v>49.104279891552423</v>
      </c>
      <c r="V9" s="43">
        <v>1</v>
      </c>
      <c r="W9" s="17"/>
      <c r="X9" s="43"/>
      <c r="Y9" s="17">
        <v>3175</v>
      </c>
      <c r="Z9" s="42">
        <v>1</v>
      </c>
      <c r="AC9" s="1">
        <f>AC8+1</f>
        <v>2024</v>
      </c>
    </row>
    <row r="10" spans="1:29" x14ac:dyDescent="0.25">
      <c r="A10" s="52"/>
      <c r="B10" s="41" t="s">
        <v>15</v>
      </c>
      <c r="C10" s="13"/>
      <c r="D10" s="40"/>
      <c r="E10" s="13"/>
      <c r="F10" s="40"/>
      <c r="G10" s="13"/>
      <c r="H10" s="39"/>
      <c r="I10" s="10"/>
      <c r="J10" s="38"/>
      <c r="K10" s="10"/>
      <c r="L10" s="38"/>
      <c r="M10" s="10"/>
      <c r="N10" s="37"/>
      <c r="O10" s="13"/>
      <c r="P10" s="40"/>
      <c r="Q10" s="13"/>
      <c r="R10" s="40"/>
      <c r="S10" s="13"/>
      <c r="T10" s="39"/>
      <c r="U10" s="10"/>
      <c r="V10" s="38"/>
      <c r="W10" s="10"/>
      <c r="X10" s="38"/>
      <c r="Y10" s="10"/>
      <c r="Z10" s="37"/>
      <c r="AC10" s="1">
        <f>AC9+1</f>
        <v>2025</v>
      </c>
    </row>
    <row r="11" spans="1:29" x14ac:dyDescent="0.25">
      <c r="A11" s="52"/>
      <c r="B11" s="41" t="s">
        <v>14</v>
      </c>
      <c r="C11" s="13"/>
      <c r="D11" s="40"/>
      <c r="E11" s="13"/>
      <c r="F11" s="40"/>
      <c r="G11" s="13"/>
      <c r="H11" s="39"/>
      <c r="I11" s="10"/>
      <c r="J11" s="38"/>
      <c r="K11" s="10"/>
      <c r="L11" s="38"/>
      <c r="M11" s="10"/>
      <c r="N11" s="37"/>
      <c r="O11" s="13"/>
      <c r="P11" s="40"/>
      <c r="Q11" s="13"/>
      <c r="R11" s="40"/>
      <c r="S11" s="13"/>
      <c r="T11" s="39"/>
      <c r="U11" s="10"/>
      <c r="V11" s="38"/>
      <c r="W11" s="10"/>
      <c r="X11" s="38"/>
      <c r="Y11" s="10"/>
      <c r="Z11" s="37"/>
      <c r="AC11" s="1">
        <f>AC10+1</f>
        <v>2026</v>
      </c>
    </row>
    <row r="12" spans="1:29" x14ac:dyDescent="0.25">
      <c r="A12" s="52"/>
      <c r="B12" s="41" t="s">
        <v>13</v>
      </c>
      <c r="C12" s="13"/>
      <c r="D12" s="40"/>
      <c r="E12" s="13"/>
      <c r="F12" s="40"/>
      <c r="G12" s="13"/>
      <c r="H12" s="39"/>
      <c r="I12" s="10"/>
      <c r="J12" s="38"/>
      <c r="K12" s="10"/>
      <c r="L12" s="38"/>
      <c r="M12" s="10"/>
      <c r="N12" s="37"/>
      <c r="O12" s="13"/>
      <c r="P12" s="40"/>
      <c r="Q12" s="13"/>
      <c r="R12" s="40"/>
      <c r="S12" s="13"/>
      <c r="T12" s="39"/>
      <c r="U12" s="10"/>
      <c r="V12" s="38"/>
      <c r="W12" s="10"/>
      <c r="X12" s="38"/>
      <c r="Y12" s="10"/>
      <c r="Z12" s="37"/>
    </row>
    <row r="13" spans="1:29" x14ac:dyDescent="0.25">
      <c r="A13" s="52"/>
      <c r="B13" s="41" t="s">
        <v>12</v>
      </c>
      <c r="C13" s="13"/>
      <c r="D13" s="40"/>
      <c r="E13" s="13"/>
      <c r="F13" s="40"/>
      <c r="G13" s="13"/>
      <c r="H13" s="39"/>
      <c r="I13" s="10"/>
      <c r="J13" s="38"/>
      <c r="K13" s="10"/>
      <c r="L13" s="38"/>
      <c r="M13" s="10"/>
      <c r="N13" s="37"/>
      <c r="O13" s="13"/>
      <c r="P13" s="40"/>
      <c r="Q13" s="13"/>
      <c r="R13" s="40"/>
      <c r="S13" s="13"/>
      <c r="T13" s="39"/>
      <c r="U13" s="10"/>
      <c r="V13" s="38"/>
      <c r="W13" s="10"/>
      <c r="X13" s="38"/>
      <c r="Y13" s="10"/>
      <c r="Z13" s="37"/>
    </row>
    <row r="14" spans="1:29" x14ac:dyDescent="0.25">
      <c r="A14" s="52"/>
      <c r="B14" s="41" t="s">
        <v>11</v>
      </c>
      <c r="C14" s="13"/>
      <c r="D14" s="40"/>
      <c r="E14" s="13"/>
      <c r="F14" s="40"/>
      <c r="G14" s="13"/>
      <c r="H14" s="39"/>
      <c r="I14" s="10"/>
      <c r="J14" s="38"/>
      <c r="K14" s="10"/>
      <c r="L14" s="38"/>
      <c r="M14" s="10"/>
      <c r="N14" s="37"/>
      <c r="O14" s="13"/>
      <c r="P14" s="40"/>
      <c r="Q14" s="13"/>
      <c r="R14" s="40"/>
      <c r="S14" s="13"/>
      <c r="T14" s="39"/>
      <c r="U14" s="10"/>
      <c r="V14" s="38"/>
      <c r="W14" s="10"/>
      <c r="X14" s="38"/>
      <c r="Y14" s="10"/>
      <c r="Z14" s="37"/>
    </row>
    <row r="15" spans="1:29" x14ac:dyDescent="0.25">
      <c r="A15" s="52"/>
      <c r="B15" s="41" t="s">
        <v>10</v>
      </c>
      <c r="C15" s="13"/>
      <c r="D15" s="40"/>
      <c r="E15" s="13"/>
      <c r="F15" s="40"/>
      <c r="G15" s="13"/>
      <c r="H15" s="39"/>
      <c r="I15" s="10"/>
      <c r="J15" s="38"/>
      <c r="K15" s="10"/>
      <c r="L15" s="38"/>
      <c r="M15" s="10"/>
      <c r="N15" s="37"/>
      <c r="O15" s="13"/>
      <c r="P15" s="40"/>
      <c r="Q15" s="13"/>
      <c r="R15" s="40"/>
      <c r="S15" s="13"/>
      <c r="T15" s="39"/>
      <c r="U15" s="10"/>
      <c r="V15" s="38"/>
      <c r="W15" s="10"/>
      <c r="X15" s="38"/>
      <c r="Y15" s="10"/>
      <c r="Z15" s="37"/>
    </row>
    <row r="16" spans="1:29" x14ac:dyDescent="0.25">
      <c r="A16" s="52"/>
      <c r="B16" s="41" t="s">
        <v>9</v>
      </c>
      <c r="C16" s="13"/>
      <c r="D16" s="40"/>
      <c r="E16" s="13"/>
      <c r="F16" s="40"/>
      <c r="G16" s="13"/>
      <c r="H16" s="39"/>
      <c r="I16" s="10"/>
      <c r="J16" s="38"/>
      <c r="K16" s="10"/>
      <c r="L16" s="38"/>
      <c r="M16" s="10"/>
      <c r="N16" s="37"/>
      <c r="O16" s="13"/>
      <c r="P16" s="40"/>
      <c r="Q16" s="13"/>
      <c r="R16" s="40"/>
      <c r="S16" s="13"/>
      <c r="T16" s="39"/>
      <c r="U16" s="10"/>
      <c r="V16" s="38"/>
      <c r="W16" s="10"/>
      <c r="X16" s="38"/>
      <c r="Y16" s="10"/>
      <c r="Z16" s="37"/>
    </row>
    <row r="17" spans="1:26" x14ac:dyDescent="0.25">
      <c r="A17" s="52"/>
      <c r="B17" s="41" t="s">
        <v>8</v>
      </c>
      <c r="C17" s="13"/>
      <c r="D17" s="40"/>
      <c r="E17" s="13"/>
      <c r="F17" s="40"/>
      <c r="G17" s="13"/>
      <c r="H17" s="39"/>
      <c r="I17" s="10"/>
      <c r="J17" s="38"/>
      <c r="K17" s="10"/>
      <c r="L17" s="38"/>
      <c r="M17" s="10"/>
      <c r="N17" s="37"/>
      <c r="O17" s="13"/>
      <c r="P17" s="40"/>
      <c r="Q17" s="13"/>
      <c r="R17" s="40"/>
      <c r="S17" s="13"/>
      <c r="T17" s="39"/>
      <c r="U17" s="10"/>
      <c r="V17" s="38"/>
      <c r="W17" s="10"/>
      <c r="X17" s="38"/>
      <c r="Y17" s="10"/>
      <c r="Z17" s="37"/>
    </row>
    <row r="18" spans="1:26" x14ac:dyDescent="0.25">
      <c r="A18" s="52"/>
      <c r="B18" s="41" t="s">
        <v>7</v>
      </c>
      <c r="C18" s="13"/>
      <c r="D18" s="40"/>
      <c r="E18" s="13"/>
      <c r="F18" s="40"/>
      <c r="G18" s="13"/>
      <c r="H18" s="39"/>
      <c r="I18" s="10"/>
      <c r="J18" s="38"/>
      <c r="K18" s="10"/>
      <c r="L18" s="38"/>
      <c r="M18" s="10"/>
      <c r="N18" s="37"/>
      <c r="O18" s="13"/>
      <c r="P18" s="40"/>
      <c r="Q18" s="13"/>
      <c r="R18" s="40"/>
      <c r="S18" s="13"/>
      <c r="T18" s="39"/>
      <c r="U18" s="10"/>
      <c r="V18" s="38"/>
      <c r="W18" s="10"/>
      <c r="X18" s="38"/>
      <c r="Y18" s="10"/>
      <c r="Z18" s="37"/>
    </row>
    <row r="19" spans="1:26" x14ac:dyDescent="0.25">
      <c r="A19" s="52"/>
      <c r="B19" s="41" t="s">
        <v>6</v>
      </c>
      <c r="C19" s="13"/>
      <c r="D19" s="40"/>
      <c r="E19" s="13"/>
      <c r="F19" s="40"/>
      <c r="G19" s="13"/>
      <c r="H19" s="11"/>
      <c r="I19" s="10"/>
      <c r="J19" s="38"/>
      <c r="K19" s="10"/>
      <c r="L19" s="38"/>
      <c r="M19" s="10"/>
      <c r="N19" s="8"/>
      <c r="O19" s="13"/>
      <c r="P19" s="40"/>
      <c r="Q19" s="13"/>
      <c r="R19" s="40"/>
      <c r="S19" s="13"/>
      <c r="T19" s="11"/>
      <c r="U19" s="10"/>
      <c r="V19" s="38"/>
      <c r="W19" s="10"/>
      <c r="X19" s="38"/>
      <c r="Y19" s="10"/>
      <c r="Z19" s="8"/>
    </row>
    <row r="20" spans="1:26" x14ac:dyDescent="0.25">
      <c r="A20" s="52"/>
      <c r="B20" s="41" t="s">
        <v>5</v>
      </c>
      <c r="C20" s="13"/>
      <c r="D20" s="40"/>
      <c r="E20" s="13"/>
      <c r="F20" s="40"/>
      <c r="G20" s="13"/>
      <c r="H20" s="39"/>
      <c r="I20" s="10"/>
      <c r="J20" s="38"/>
      <c r="K20" s="10"/>
      <c r="L20" s="38"/>
      <c r="M20" s="10"/>
      <c r="N20" s="37"/>
      <c r="O20" s="13"/>
      <c r="P20" s="40"/>
      <c r="Q20" s="13"/>
      <c r="R20" s="40"/>
      <c r="S20" s="13"/>
      <c r="T20" s="39"/>
      <c r="U20" s="10"/>
      <c r="V20" s="38"/>
      <c r="W20" s="10"/>
      <c r="X20" s="38"/>
      <c r="Y20" s="10"/>
      <c r="Z20" s="37"/>
    </row>
    <row r="21" spans="1:26" x14ac:dyDescent="0.25">
      <c r="A21" s="52"/>
      <c r="B21" s="36" t="s">
        <v>0</v>
      </c>
      <c r="C21" s="34"/>
      <c r="D21" s="35"/>
      <c r="E21" s="34"/>
      <c r="F21" s="35"/>
      <c r="G21" s="20">
        <v>183</v>
      </c>
      <c r="H21" s="44">
        <v>1</v>
      </c>
      <c r="I21" s="17">
        <v>4</v>
      </c>
      <c r="J21" s="43">
        <v>1</v>
      </c>
      <c r="K21" s="32"/>
      <c r="L21" s="33"/>
      <c r="M21" s="17">
        <v>867</v>
      </c>
      <c r="N21" s="42">
        <v>1</v>
      </c>
      <c r="O21" s="34">
        <v>20.529279891552424</v>
      </c>
      <c r="P21" s="35">
        <v>1</v>
      </c>
      <c r="Q21" s="34"/>
      <c r="R21" s="35"/>
      <c r="S21" s="20">
        <v>1905</v>
      </c>
      <c r="T21" s="44">
        <v>1</v>
      </c>
      <c r="U21" s="32">
        <v>49.104279891552423</v>
      </c>
      <c r="V21" s="33">
        <v>1</v>
      </c>
      <c r="W21" s="32"/>
      <c r="X21" s="33"/>
      <c r="Y21" s="32">
        <v>3175</v>
      </c>
      <c r="Z21" s="31">
        <v>1</v>
      </c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x14ac:dyDescent="0.25">
      <c r="A23" s="30"/>
      <c r="B23" s="21" t="s">
        <v>4</v>
      </c>
      <c r="C23" s="20"/>
      <c r="D23" s="18"/>
      <c r="E23" s="20"/>
      <c r="F23" s="18"/>
      <c r="G23" s="20">
        <v>183</v>
      </c>
      <c r="H23" s="44">
        <v>1</v>
      </c>
      <c r="I23" s="17">
        <v>4</v>
      </c>
      <c r="J23" s="43">
        <v>1</v>
      </c>
      <c r="K23" s="17"/>
      <c r="L23" s="15"/>
      <c r="M23" s="17">
        <v>867</v>
      </c>
      <c r="N23" s="42">
        <v>1</v>
      </c>
      <c r="O23" s="20">
        <v>20.529279891552424</v>
      </c>
      <c r="P23" s="18">
        <v>1</v>
      </c>
      <c r="Q23" s="20"/>
      <c r="R23" s="18"/>
      <c r="S23" s="20">
        <v>1905</v>
      </c>
      <c r="T23" s="44">
        <v>1</v>
      </c>
      <c r="U23" s="17">
        <v>49.104279891552423</v>
      </c>
      <c r="V23" s="15">
        <v>1</v>
      </c>
      <c r="W23" s="17"/>
      <c r="X23" s="15"/>
      <c r="Y23" s="16">
        <v>3175</v>
      </c>
      <c r="Z23" s="15">
        <v>1</v>
      </c>
    </row>
    <row r="24" spans="1:26" x14ac:dyDescent="0.25">
      <c r="A24" s="30"/>
      <c r="B24" s="14" t="s">
        <v>3</v>
      </c>
      <c r="C24" s="13"/>
      <c r="D24" s="11"/>
      <c r="E24" s="13"/>
      <c r="F24" s="11"/>
      <c r="G24" s="12"/>
      <c r="H24" s="11"/>
      <c r="I24" s="10"/>
      <c r="J24" s="8"/>
      <c r="K24" s="10"/>
      <c r="L24" s="8"/>
      <c r="M24" s="9"/>
      <c r="N24" s="8"/>
      <c r="O24" s="13"/>
      <c r="P24" s="11"/>
      <c r="Q24" s="13"/>
      <c r="R24" s="11"/>
      <c r="S24" s="12"/>
      <c r="T24" s="11"/>
      <c r="U24" s="10"/>
      <c r="V24" s="8"/>
      <c r="W24" s="10"/>
      <c r="X24" s="8"/>
      <c r="Y24" s="9"/>
      <c r="Z24" s="8"/>
    </row>
    <row r="25" spans="1:26" x14ac:dyDescent="0.25">
      <c r="A25" s="30"/>
      <c r="B25" s="7" t="s">
        <v>0</v>
      </c>
      <c r="C25" s="6"/>
      <c r="D25" s="5"/>
      <c r="E25" s="6"/>
      <c r="F25" s="5"/>
      <c r="G25" s="20">
        <v>183</v>
      </c>
      <c r="H25" s="44">
        <v>1</v>
      </c>
      <c r="I25" s="17">
        <v>4</v>
      </c>
      <c r="J25" s="43">
        <v>1</v>
      </c>
      <c r="K25" s="4"/>
      <c r="L25" s="2"/>
      <c r="M25" s="17">
        <v>867</v>
      </c>
      <c r="N25" s="42">
        <v>1</v>
      </c>
      <c r="O25" s="6">
        <v>20.529279891552424</v>
      </c>
      <c r="P25" s="5">
        <v>1</v>
      </c>
      <c r="Q25" s="6"/>
      <c r="R25" s="5"/>
      <c r="S25" s="20">
        <v>1905</v>
      </c>
      <c r="T25" s="44">
        <v>1</v>
      </c>
      <c r="U25" s="4">
        <v>49.104279891552423</v>
      </c>
      <c r="V25" s="2">
        <v>1</v>
      </c>
      <c r="W25" s="4"/>
      <c r="X25" s="2"/>
      <c r="Y25" s="3">
        <v>3175</v>
      </c>
      <c r="Z25" s="2">
        <v>1</v>
      </c>
    </row>
    <row r="26" spans="1:26" x14ac:dyDescent="0.25">
      <c r="A26" s="30"/>
      <c r="B26" s="24"/>
      <c r="C26" s="2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x14ac:dyDescent="0.25">
      <c r="A27" s="30"/>
      <c r="B27" s="21" t="s">
        <v>2</v>
      </c>
      <c r="C27" s="20"/>
      <c r="D27" s="18"/>
      <c r="E27" s="20"/>
      <c r="F27" s="18"/>
      <c r="G27" s="20">
        <v>183</v>
      </c>
      <c r="H27" s="44">
        <v>1</v>
      </c>
      <c r="I27" s="17">
        <v>4</v>
      </c>
      <c r="J27" s="43">
        <v>1</v>
      </c>
      <c r="K27" s="17"/>
      <c r="L27" s="15"/>
      <c r="M27" s="17">
        <v>867</v>
      </c>
      <c r="N27" s="42">
        <v>1</v>
      </c>
      <c r="O27" s="20">
        <v>20.529279891552424</v>
      </c>
      <c r="P27" s="18">
        <v>1</v>
      </c>
      <c r="Q27" s="20"/>
      <c r="R27" s="18"/>
      <c r="S27" s="20">
        <v>1905</v>
      </c>
      <c r="T27" s="44">
        <v>1</v>
      </c>
      <c r="U27" s="17">
        <v>49.104279891552423</v>
      </c>
      <c r="V27" s="15">
        <v>1</v>
      </c>
      <c r="W27" s="17"/>
      <c r="X27" s="15"/>
      <c r="Y27" s="16">
        <v>3175</v>
      </c>
      <c r="Z27" s="15">
        <v>1</v>
      </c>
    </row>
    <row r="28" spans="1:26" x14ac:dyDescent="0.25">
      <c r="A28" s="30"/>
      <c r="B28" s="14" t="s">
        <v>1</v>
      </c>
      <c r="C28" s="13"/>
      <c r="D28" s="11"/>
      <c r="E28" s="13"/>
      <c r="F28" s="11"/>
      <c r="G28" s="12"/>
      <c r="H28" s="11"/>
      <c r="I28" s="10"/>
      <c r="J28" s="8"/>
      <c r="K28" s="10"/>
      <c r="L28" s="8"/>
      <c r="M28" s="9"/>
      <c r="N28" s="8"/>
      <c r="O28" s="13"/>
      <c r="P28" s="11"/>
      <c r="Q28" s="13"/>
      <c r="R28" s="11"/>
      <c r="S28" s="12"/>
      <c r="T28" s="11"/>
      <c r="U28" s="10"/>
      <c r="V28" s="8"/>
      <c r="W28" s="10"/>
      <c r="X28" s="8"/>
      <c r="Y28" s="9"/>
      <c r="Z28" s="8"/>
    </row>
    <row r="29" spans="1:26" x14ac:dyDescent="0.25">
      <c r="A29" s="30"/>
      <c r="B29" s="7" t="s">
        <v>0</v>
      </c>
      <c r="C29" s="6"/>
      <c r="D29" s="5"/>
      <c r="E29" s="6"/>
      <c r="F29" s="5"/>
      <c r="G29" s="20">
        <v>183</v>
      </c>
      <c r="H29" s="44">
        <v>1</v>
      </c>
      <c r="I29" s="17">
        <v>4</v>
      </c>
      <c r="J29" s="43">
        <v>1</v>
      </c>
      <c r="K29" s="4"/>
      <c r="L29" s="2"/>
      <c r="M29" s="17">
        <v>867</v>
      </c>
      <c r="N29" s="42">
        <v>1</v>
      </c>
      <c r="O29" s="6">
        <v>20.529279891552424</v>
      </c>
      <c r="P29" s="5">
        <v>1</v>
      </c>
      <c r="Q29" s="6"/>
      <c r="R29" s="5"/>
      <c r="S29" s="20">
        <v>1905</v>
      </c>
      <c r="T29" s="44">
        <v>1</v>
      </c>
      <c r="U29" s="4">
        <v>49.104279891552423</v>
      </c>
      <c r="V29" s="2">
        <v>1</v>
      </c>
      <c r="W29" s="4"/>
      <c r="X29" s="2"/>
      <c r="Y29" s="3">
        <v>3175</v>
      </c>
      <c r="Z29" s="2">
        <v>1</v>
      </c>
    </row>
    <row r="31" spans="1:26" ht="18.75" x14ac:dyDescent="0.3">
      <c r="B31" s="51" t="s">
        <v>26</v>
      </c>
      <c r="C31" s="116" t="s">
        <v>25</v>
      </c>
      <c r="D31" s="117"/>
      <c r="E31" s="117"/>
      <c r="F31" s="117"/>
      <c r="G31" s="117"/>
      <c r="H31" s="118"/>
      <c r="I31" s="116" t="s">
        <v>24</v>
      </c>
      <c r="J31" s="117"/>
      <c r="K31" s="117"/>
      <c r="L31" s="117"/>
      <c r="M31" s="117"/>
      <c r="N31" s="118"/>
      <c r="O31" s="116" t="s">
        <v>23</v>
      </c>
      <c r="P31" s="117"/>
      <c r="Q31" s="117"/>
      <c r="R31" s="117"/>
      <c r="S31" s="117"/>
      <c r="T31" s="118"/>
      <c r="U31" s="116" t="s">
        <v>22</v>
      </c>
      <c r="V31" s="117"/>
      <c r="W31" s="117"/>
      <c r="X31" s="117"/>
      <c r="Y31" s="117"/>
      <c r="Z31" s="118"/>
    </row>
    <row r="32" spans="1:26" ht="29.25" customHeight="1" x14ac:dyDescent="0.3">
      <c r="B32" s="50">
        <v>2023</v>
      </c>
      <c r="C32" s="110" t="s">
        <v>21</v>
      </c>
      <c r="D32" s="111"/>
      <c r="E32" s="111" t="s">
        <v>20</v>
      </c>
      <c r="F32" s="111"/>
      <c r="G32" s="111" t="s">
        <v>19</v>
      </c>
      <c r="H32" s="112"/>
      <c r="I32" s="110" t="s">
        <v>21</v>
      </c>
      <c r="J32" s="111"/>
      <c r="K32" s="111" t="s">
        <v>20</v>
      </c>
      <c r="L32" s="111"/>
      <c r="M32" s="111" t="s">
        <v>19</v>
      </c>
      <c r="N32" s="112"/>
      <c r="O32" s="110" t="s">
        <v>21</v>
      </c>
      <c r="P32" s="111"/>
      <c r="Q32" s="111" t="s">
        <v>20</v>
      </c>
      <c r="R32" s="111"/>
      <c r="S32" s="111" t="s">
        <v>19</v>
      </c>
      <c r="T32" s="112"/>
      <c r="U32" s="110" t="s">
        <v>21</v>
      </c>
      <c r="V32" s="111"/>
      <c r="W32" s="111" t="s">
        <v>20</v>
      </c>
      <c r="X32" s="111"/>
      <c r="Y32" s="111" t="s">
        <v>19</v>
      </c>
      <c r="Z32" s="112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/>
      <c r="D34" s="45"/>
      <c r="E34" s="20"/>
      <c r="F34" s="45"/>
      <c r="G34" s="20">
        <v>183</v>
      </c>
      <c r="H34" s="44">
        <v>1</v>
      </c>
      <c r="I34" s="17">
        <v>4</v>
      </c>
      <c r="J34" s="43">
        <v>1</v>
      </c>
      <c r="K34" s="17"/>
      <c r="L34" s="43"/>
      <c r="M34" s="17">
        <v>867</v>
      </c>
      <c r="N34" s="42">
        <v>1</v>
      </c>
      <c r="O34" s="20">
        <v>24.529279891552424</v>
      </c>
      <c r="P34" s="45">
        <v>1</v>
      </c>
      <c r="Q34" s="20"/>
      <c r="R34" s="45"/>
      <c r="S34" s="20">
        <v>1905</v>
      </c>
      <c r="T34" s="44">
        <v>1</v>
      </c>
      <c r="U34" s="17">
        <v>73.633559783104843</v>
      </c>
      <c r="V34" s="43">
        <v>1</v>
      </c>
      <c r="W34" s="17"/>
      <c r="X34" s="43"/>
      <c r="Y34" s="17">
        <v>3175</v>
      </c>
      <c r="Z34" s="42">
        <v>1</v>
      </c>
    </row>
    <row r="35" spans="2:26" x14ac:dyDescent="0.25">
      <c r="B35" s="41" t="s">
        <v>15</v>
      </c>
      <c r="C35" s="13"/>
      <c r="D35" s="40"/>
      <c r="E35" s="13"/>
      <c r="F35" s="40"/>
      <c r="G35" s="13"/>
      <c r="H35" s="39"/>
      <c r="I35" s="10"/>
      <c r="J35" s="38"/>
      <c r="K35" s="10"/>
      <c r="L35" s="38"/>
      <c r="M35" s="10"/>
      <c r="N35" s="37"/>
      <c r="O35" s="13"/>
      <c r="P35" s="40"/>
      <c r="Q35" s="13"/>
      <c r="R35" s="40"/>
      <c r="S35" s="13"/>
      <c r="T35" s="39"/>
      <c r="U35" s="10"/>
      <c r="V35" s="38"/>
      <c r="W35" s="10"/>
      <c r="X35" s="38"/>
      <c r="Y35" s="10"/>
      <c r="Z35" s="37"/>
    </row>
    <row r="36" spans="2:26" x14ac:dyDescent="0.25">
      <c r="B36" s="41" t="s">
        <v>14</v>
      </c>
      <c r="C36" s="13"/>
      <c r="D36" s="40"/>
      <c r="E36" s="13"/>
      <c r="F36" s="40"/>
      <c r="G36" s="13"/>
      <c r="H36" s="39"/>
      <c r="I36" s="10"/>
      <c r="J36" s="38"/>
      <c r="K36" s="10"/>
      <c r="L36" s="38"/>
      <c r="M36" s="10"/>
      <c r="N36" s="37"/>
      <c r="O36" s="13"/>
      <c r="P36" s="40"/>
      <c r="Q36" s="13"/>
      <c r="R36" s="40"/>
      <c r="S36" s="13"/>
      <c r="T36" s="39"/>
      <c r="U36" s="10"/>
      <c r="V36" s="38"/>
      <c r="W36" s="10"/>
      <c r="X36" s="38"/>
      <c r="Y36" s="10"/>
      <c r="Z36" s="37"/>
    </row>
    <row r="37" spans="2:26" x14ac:dyDescent="0.25">
      <c r="B37" s="41" t="s">
        <v>13</v>
      </c>
      <c r="C37" s="13"/>
      <c r="D37" s="40"/>
      <c r="E37" s="13"/>
      <c r="F37" s="40"/>
      <c r="G37" s="13"/>
      <c r="H37" s="39"/>
      <c r="I37" s="10"/>
      <c r="J37" s="38"/>
      <c r="K37" s="10"/>
      <c r="L37" s="38"/>
      <c r="M37" s="10"/>
      <c r="N37" s="37"/>
      <c r="O37" s="13"/>
      <c r="P37" s="40"/>
      <c r="Q37" s="13"/>
      <c r="R37" s="40"/>
      <c r="S37" s="13"/>
      <c r="T37" s="39"/>
      <c r="U37" s="10"/>
      <c r="V37" s="38"/>
      <c r="W37" s="10"/>
      <c r="X37" s="38"/>
      <c r="Y37" s="10"/>
      <c r="Z37" s="37"/>
    </row>
    <row r="38" spans="2:26" x14ac:dyDescent="0.25">
      <c r="B38" s="41" t="s">
        <v>12</v>
      </c>
      <c r="C38" s="13"/>
      <c r="D38" s="40"/>
      <c r="E38" s="13"/>
      <c r="F38" s="40"/>
      <c r="G38" s="13"/>
      <c r="H38" s="39"/>
      <c r="I38" s="10"/>
      <c r="J38" s="38"/>
      <c r="K38" s="10"/>
      <c r="L38" s="38"/>
      <c r="M38" s="10"/>
      <c r="N38" s="37"/>
      <c r="O38" s="13"/>
      <c r="P38" s="40"/>
      <c r="Q38" s="13"/>
      <c r="R38" s="40"/>
      <c r="S38" s="13"/>
      <c r="T38" s="39"/>
      <c r="U38" s="10"/>
      <c r="V38" s="38"/>
      <c r="W38" s="10"/>
      <c r="X38" s="38"/>
      <c r="Y38" s="10"/>
      <c r="Z38" s="37"/>
    </row>
    <row r="39" spans="2:26" x14ac:dyDescent="0.25">
      <c r="B39" s="41" t="s">
        <v>11</v>
      </c>
      <c r="C39" s="13"/>
      <c r="D39" s="40"/>
      <c r="E39" s="13"/>
      <c r="F39" s="40"/>
      <c r="G39" s="13"/>
      <c r="H39" s="39"/>
      <c r="I39" s="10"/>
      <c r="J39" s="38"/>
      <c r="K39" s="10"/>
      <c r="L39" s="38"/>
      <c r="M39" s="10"/>
      <c r="N39" s="37"/>
      <c r="O39" s="13"/>
      <c r="P39" s="40"/>
      <c r="Q39" s="13"/>
      <c r="R39" s="40"/>
      <c r="S39" s="13"/>
      <c r="T39" s="39"/>
      <c r="U39" s="10"/>
      <c r="V39" s="38"/>
      <c r="W39" s="10"/>
      <c r="X39" s="38"/>
      <c r="Y39" s="10"/>
      <c r="Z39" s="37"/>
    </row>
    <row r="40" spans="2:26" x14ac:dyDescent="0.25">
      <c r="B40" s="41" t="s">
        <v>10</v>
      </c>
      <c r="C40" s="13"/>
      <c r="D40" s="40"/>
      <c r="E40" s="13"/>
      <c r="F40" s="40"/>
      <c r="G40" s="13"/>
      <c r="H40" s="39"/>
      <c r="I40" s="10"/>
      <c r="J40" s="38"/>
      <c r="K40" s="10"/>
      <c r="L40" s="38"/>
      <c r="M40" s="10"/>
      <c r="N40" s="37"/>
      <c r="O40" s="13"/>
      <c r="P40" s="40"/>
      <c r="Q40" s="13"/>
      <c r="R40" s="40"/>
      <c r="S40" s="13"/>
      <c r="T40" s="39"/>
      <c r="U40" s="10"/>
      <c r="V40" s="38"/>
      <c r="W40" s="10"/>
      <c r="X40" s="38"/>
      <c r="Y40" s="10"/>
      <c r="Z40" s="37"/>
    </row>
    <row r="41" spans="2:26" x14ac:dyDescent="0.25">
      <c r="B41" s="41" t="s">
        <v>9</v>
      </c>
      <c r="C41" s="13"/>
      <c r="D41" s="40"/>
      <c r="E41" s="13"/>
      <c r="F41" s="40"/>
      <c r="G41" s="13"/>
      <c r="H41" s="39"/>
      <c r="I41" s="10"/>
      <c r="J41" s="38"/>
      <c r="K41" s="10"/>
      <c r="L41" s="38"/>
      <c r="M41" s="10"/>
      <c r="N41" s="37"/>
      <c r="O41" s="13"/>
      <c r="P41" s="40"/>
      <c r="Q41" s="13"/>
      <c r="R41" s="40"/>
      <c r="S41" s="13"/>
      <c r="T41" s="39"/>
      <c r="U41" s="10"/>
      <c r="V41" s="38"/>
      <c r="W41" s="10"/>
      <c r="X41" s="38"/>
      <c r="Y41" s="10"/>
      <c r="Z41" s="37"/>
    </row>
    <row r="42" spans="2:26" x14ac:dyDescent="0.25">
      <c r="B42" s="41" t="s">
        <v>8</v>
      </c>
      <c r="C42" s="13"/>
      <c r="D42" s="40"/>
      <c r="E42" s="13"/>
      <c r="F42" s="40"/>
      <c r="G42" s="13"/>
      <c r="H42" s="39"/>
      <c r="I42" s="10"/>
      <c r="J42" s="38"/>
      <c r="K42" s="10"/>
      <c r="L42" s="38"/>
      <c r="M42" s="10"/>
      <c r="N42" s="37"/>
      <c r="O42" s="13"/>
      <c r="P42" s="40"/>
      <c r="Q42" s="13"/>
      <c r="R42" s="40"/>
      <c r="S42" s="13"/>
      <c r="T42" s="39"/>
      <c r="U42" s="10"/>
      <c r="V42" s="38"/>
      <c r="W42" s="10"/>
      <c r="X42" s="38"/>
      <c r="Y42" s="10"/>
      <c r="Z42" s="37"/>
    </row>
    <row r="43" spans="2:26" x14ac:dyDescent="0.25">
      <c r="B43" s="41" t="s">
        <v>7</v>
      </c>
      <c r="C43" s="13"/>
      <c r="D43" s="40"/>
      <c r="E43" s="13"/>
      <c r="F43" s="40"/>
      <c r="G43" s="13"/>
      <c r="H43" s="39"/>
      <c r="I43" s="10"/>
      <c r="J43" s="38"/>
      <c r="K43" s="10"/>
      <c r="L43" s="38"/>
      <c r="M43" s="10"/>
      <c r="N43" s="37"/>
      <c r="O43" s="13"/>
      <c r="P43" s="40"/>
      <c r="Q43" s="13"/>
      <c r="R43" s="40"/>
      <c r="S43" s="13"/>
      <c r="T43" s="39"/>
      <c r="U43" s="10"/>
      <c r="V43" s="38"/>
      <c r="W43" s="10"/>
      <c r="X43" s="38"/>
      <c r="Y43" s="10"/>
      <c r="Z43" s="37"/>
    </row>
    <row r="44" spans="2:26" x14ac:dyDescent="0.25">
      <c r="B44" s="41" t="s">
        <v>6</v>
      </c>
      <c r="C44" s="13"/>
      <c r="D44" s="40"/>
      <c r="E44" s="13"/>
      <c r="F44" s="40"/>
      <c r="G44" s="13"/>
      <c r="H44" s="11"/>
      <c r="I44" s="10"/>
      <c r="J44" s="38"/>
      <c r="K44" s="10"/>
      <c r="L44" s="38"/>
      <c r="M44" s="10"/>
      <c r="N44" s="8"/>
      <c r="O44" s="13"/>
      <c r="P44" s="40"/>
      <c r="Q44" s="13"/>
      <c r="R44" s="40"/>
      <c r="S44" s="13"/>
      <c r="T44" s="11"/>
      <c r="U44" s="10"/>
      <c r="V44" s="38"/>
      <c r="W44" s="10"/>
      <c r="X44" s="38"/>
      <c r="Y44" s="10"/>
      <c r="Z44" s="8"/>
    </row>
    <row r="45" spans="2:26" x14ac:dyDescent="0.25">
      <c r="B45" s="41" t="s">
        <v>5</v>
      </c>
      <c r="C45" s="13"/>
      <c r="D45" s="40"/>
      <c r="E45" s="13"/>
      <c r="F45" s="40"/>
      <c r="G45" s="13"/>
      <c r="H45" s="39"/>
      <c r="I45" s="10"/>
      <c r="J45" s="38"/>
      <c r="K45" s="10"/>
      <c r="L45" s="38"/>
      <c r="M45" s="10"/>
      <c r="N45" s="37"/>
      <c r="O45" s="13"/>
      <c r="P45" s="40"/>
      <c r="Q45" s="13"/>
      <c r="R45" s="40"/>
      <c r="S45" s="13"/>
      <c r="T45" s="39"/>
      <c r="U45" s="10"/>
      <c r="V45" s="38"/>
      <c r="W45" s="10"/>
      <c r="X45" s="38"/>
      <c r="Y45" s="10"/>
      <c r="Z45" s="37"/>
    </row>
    <row r="46" spans="2:26" x14ac:dyDescent="0.25">
      <c r="B46" s="36" t="s">
        <v>0</v>
      </c>
      <c r="C46" s="34"/>
      <c r="D46" s="35"/>
      <c r="E46" s="34"/>
      <c r="F46" s="35"/>
      <c r="G46" s="20">
        <v>183</v>
      </c>
      <c r="H46" s="44">
        <v>1</v>
      </c>
      <c r="I46" s="17">
        <v>4</v>
      </c>
      <c r="J46" s="43">
        <v>1</v>
      </c>
      <c r="K46" s="32"/>
      <c r="L46" s="33"/>
      <c r="M46" s="17">
        <v>867</v>
      </c>
      <c r="N46" s="42">
        <v>1</v>
      </c>
      <c r="O46" s="20">
        <v>24.529279891552424</v>
      </c>
      <c r="P46" s="35">
        <v>1</v>
      </c>
      <c r="Q46" s="34"/>
      <c r="R46" s="35"/>
      <c r="S46" s="20">
        <v>1905</v>
      </c>
      <c r="T46" s="44">
        <v>1</v>
      </c>
      <c r="U46" s="32">
        <v>73.633559783104843</v>
      </c>
      <c r="V46" s="33">
        <v>1</v>
      </c>
      <c r="W46" s="32"/>
      <c r="X46" s="33"/>
      <c r="Y46" s="32">
        <v>3175</v>
      </c>
      <c r="Z46" s="31">
        <v>1</v>
      </c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x14ac:dyDescent="0.25">
      <c r="B48" s="27" t="s">
        <v>4</v>
      </c>
      <c r="C48" s="20"/>
      <c r="D48" s="18"/>
      <c r="E48" s="20"/>
      <c r="F48" s="18"/>
      <c r="G48" s="20">
        <v>183</v>
      </c>
      <c r="H48" s="44">
        <v>1</v>
      </c>
      <c r="I48" s="17">
        <v>4</v>
      </c>
      <c r="J48" s="43">
        <v>1</v>
      </c>
      <c r="K48" s="17"/>
      <c r="L48" s="15"/>
      <c r="M48" s="17">
        <v>867</v>
      </c>
      <c r="N48" s="42">
        <v>1</v>
      </c>
      <c r="O48" s="20">
        <v>24.529279891552424</v>
      </c>
      <c r="P48" s="18">
        <v>1</v>
      </c>
      <c r="Q48" s="20"/>
      <c r="R48" s="18"/>
      <c r="S48" s="20">
        <v>1905</v>
      </c>
      <c r="T48" s="44">
        <v>1</v>
      </c>
      <c r="U48" s="17">
        <v>73.633559783104843</v>
      </c>
      <c r="V48" s="15">
        <v>1</v>
      </c>
      <c r="W48" s="17"/>
      <c r="X48" s="15"/>
      <c r="Y48" s="16">
        <v>3175</v>
      </c>
      <c r="Z48" s="15">
        <v>1</v>
      </c>
    </row>
    <row r="49" spans="2:26" x14ac:dyDescent="0.25">
      <c r="B49" s="26" t="s">
        <v>3</v>
      </c>
      <c r="C49" s="13"/>
      <c r="D49" s="11"/>
      <c r="E49" s="13"/>
      <c r="F49" s="11"/>
      <c r="G49" s="12"/>
      <c r="H49" s="11"/>
      <c r="I49" s="10"/>
      <c r="J49" s="8"/>
      <c r="K49" s="10"/>
      <c r="L49" s="8"/>
      <c r="M49" s="9"/>
      <c r="N49" s="8"/>
      <c r="O49" s="13"/>
      <c r="P49" s="11"/>
      <c r="Q49" s="13"/>
      <c r="R49" s="11"/>
      <c r="S49" s="12"/>
      <c r="T49" s="11"/>
      <c r="U49" s="10"/>
      <c r="V49" s="8"/>
      <c r="W49" s="10"/>
      <c r="X49" s="8"/>
      <c r="Y49" s="9"/>
      <c r="Z49" s="8"/>
    </row>
    <row r="50" spans="2:26" x14ac:dyDescent="0.25">
      <c r="B50" s="25" t="s">
        <v>0</v>
      </c>
      <c r="C50" s="6"/>
      <c r="D50" s="5"/>
      <c r="E50" s="6"/>
      <c r="F50" s="5"/>
      <c r="G50" s="20">
        <v>183</v>
      </c>
      <c r="H50" s="44">
        <v>1</v>
      </c>
      <c r="I50" s="17">
        <v>4</v>
      </c>
      <c r="J50" s="43">
        <v>1</v>
      </c>
      <c r="K50" s="4"/>
      <c r="L50" s="2"/>
      <c r="M50" s="17">
        <v>867</v>
      </c>
      <c r="N50" s="42">
        <v>1</v>
      </c>
      <c r="O50" s="20">
        <v>24.529279891552424</v>
      </c>
      <c r="P50" s="5">
        <v>1</v>
      </c>
      <c r="Q50" s="6"/>
      <c r="R50" s="5"/>
      <c r="S50" s="20">
        <v>1905</v>
      </c>
      <c r="T50" s="44">
        <v>1</v>
      </c>
      <c r="U50" s="4">
        <v>73.633559783104843</v>
      </c>
      <c r="V50" s="2">
        <v>1</v>
      </c>
      <c r="W50" s="4"/>
      <c r="X50" s="2"/>
      <c r="Y50" s="3">
        <v>3175</v>
      </c>
      <c r="Z50" s="2">
        <v>1</v>
      </c>
    </row>
    <row r="51" spans="2:26" x14ac:dyDescent="0.25">
      <c r="B51" s="24"/>
      <c r="C51" s="2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x14ac:dyDescent="0.25">
      <c r="B52" s="21" t="s">
        <v>2</v>
      </c>
      <c r="C52" s="20"/>
      <c r="D52" s="18"/>
      <c r="E52" s="20"/>
      <c r="F52" s="18"/>
      <c r="G52" s="20">
        <v>183</v>
      </c>
      <c r="H52" s="44">
        <v>1</v>
      </c>
      <c r="I52" s="17">
        <v>4</v>
      </c>
      <c r="J52" s="43">
        <v>1</v>
      </c>
      <c r="K52" s="17"/>
      <c r="L52" s="15"/>
      <c r="M52" s="17">
        <v>867</v>
      </c>
      <c r="N52" s="42">
        <v>1</v>
      </c>
      <c r="O52" s="20">
        <v>24.529279891552424</v>
      </c>
      <c r="P52" s="18">
        <v>1</v>
      </c>
      <c r="Q52" s="20"/>
      <c r="R52" s="18"/>
      <c r="S52" s="20">
        <v>1905</v>
      </c>
      <c r="T52" s="44">
        <v>1</v>
      </c>
      <c r="U52" s="17">
        <v>73.633559783104843</v>
      </c>
      <c r="V52" s="15">
        <v>1</v>
      </c>
      <c r="W52" s="17"/>
      <c r="X52" s="15"/>
      <c r="Y52" s="16">
        <v>3175</v>
      </c>
      <c r="Z52" s="15">
        <v>1</v>
      </c>
    </row>
    <row r="53" spans="2:26" x14ac:dyDescent="0.25">
      <c r="B53" s="14" t="s">
        <v>1</v>
      </c>
      <c r="C53" s="13"/>
      <c r="D53" s="11"/>
      <c r="E53" s="13"/>
      <c r="F53" s="11"/>
      <c r="G53" s="12"/>
      <c r="H53" s="11"/>
      <c r="I53" s="10"/>
      <c r="J53" s="8"/>
      <c r="K53" s="10"/>
      <c r="L53" s="8"/>
      <c r="M53" s="9"/>
      <c r="N53" s="8"/>
      <c r="O53" s="13"/>
      <c r="P53" s="11"/>
      <c r="Q53" s="13"/>
      <c r="R53" s="11"/>
      <c r="S53" s="12"/>
      <c r="T53" s="11"/>
      <c r="U53" s="10"/>
      <c r="V53" s="8"/>
      <c r="W53" s="10"/>
      <c r="X53" s="8"/>
      <c r="Y53" s="9"/>
      <c r="Z53" s="8"/>
    </row>
    <row r="54" spans="2:26" x14ac:dyDescent="0.25">
      <c r="B54" s="7" t="s">
        <v>0</v>
      </c>
      <c r="C54" s="6"/>
      <c r="D54" s="5"/>
      <c r="E54" s="6"/>
      <c r="F54" s="5"/>
      <c r="G54" s="20">
        <v>183</v>
      </c>
      <c r="H54" s="44">
        <v>1</v>
      </c>
      <c r="I54" s="17">
        <v>4</v>
      </c>
      <c r="J54" s="43">
        <v>1</v>
      </c>
      <c r="K54" s="4"/>
      <c r="L54" s="2"/>
      <c r="M54" s="17">
        <v>867</v>
      </c>
      <c r="N54" s="42">
        <v>1</v>
      </c>
      <c r="O54" s="20">
        <v>24.529279891552424</v>
      </c>
      <c r="P54" s="5">
        <v>1</v>
      </c>
      <c r="Q54" s="6"/>
      <c r="R54" s="5"/>
      <c r="S54" s="20">
        <v>1905</v>
      </c>
      <c r="T54" s="44">
        <v>1</v>
      </c>
      <c r="U54" s="4">
        <v>73.633559783104843</v>
      </c>
      <c r="V54" s="2">
        <v>1</v>
      </c>
      <c r="W54" s="4"/>
      <c r="X54" s="2"/>
      <c r="Y54" s="3">
        <v>3175</v>
      </c>
      <c r="Z54" s="2">
        <v>1</v>
      </c>
    </row>
  </sheetData>
  <sheetProtection algorithmName="SHA-512" hashValue="N7SaeS6rDP6HGZ9/HPKRPCIzbVHhW24BQ44q2Nti6/FjIyVm40ZjviM6j1YcECXXzzIQ1TyM7fKwRnNhZ5Y1KA==" saltValue="eVd9GxATA5p5q86HRRvVDQ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אלעד גולוב</cp:lastModifiedBy>
  <dcterms:created xsi:type="dcterms:W3CDTF">2016-08-10T06:34:50Z</dcterms:created>
  <dcterms:modified xsi:type="dcterms:W3CDTF">2024-01-28T12:44:34Z</dcterms:modified>
</cp:coreProperties>
</file>